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universe\Fundusze_UE$\sprawy komórek zaangażowanych we wdrażanie FUE\DOI\OIK\Komitet Sterujący 14-20\12.Sprawozdawczość z koordynacji\Sprawozdanie za 2023 r\Zweryfikowane załączniki do sprawozdania\"/>
    </mc:Choice>
  </mc:AlternateContent>
  <xr:revisionPtr revIDLastSave="0" documentId="13_ncr:1_{01C7CD23-D1BA-4FE8-A43B-FEDA029B70FD}" xr6:coauthVersionLast="47" xr6:coauthVersionMax="47" xr10:uidLastSave="{00000000-0000-0000-0000-000000000000}"/>
  <bookViews>
    <workbookView xWindow="28680" yWindow="-120" windowWidth="29040" windowHeight="16440" tabRatio="757" activeTab="4" xr2:uid="{00000000-000D-0000-FFFF-FFFF00000000}"/>
  </bookViews>
  <sheets>
    <sheet name="OP_alokacja i kontraktacja" sheetId="3" r:id="rId1"/>
    <sheet name="OP_Plany Działań" sheetId="1" r:id="rId2"/>
    <sheet name="OP_Projekty COVID" sheetId="11" r:id="rId3"/>
    <sheet name="OP_ewaluacja" sheetId="8" r:id="rId4"/>
    <sheet name="OP_wskaźniki" sheetId="9" r:id="rId5"/>
    <sheet name="Lista" sheetId="10" state="hidden" r:id="rId6"/>
  </sheets>
  <externalReferences>
    <externalReference r:id="rId7"/>
    <externalReference r:id="rId8"/>
  </externalReferences>
  <definedNames>
    <definedName name="_xlnm._FilterDatabase" localSheetId="1" hidden="1">'OP_Plany Działań'!$A$5:$L$33</definedName>
    <definedName name="_xlnm.Print_Area" localSheetId="0">'OP_alokacja i kontraktacja'!$A$1:$R$26</definedName>
    <definedName name="_xlnm.Print_Area" localSheetId="3">OP_ewaluacja!$A$1:$D$1</definedName>
    <definedName name="_xlnm.Print_Area" localSheetId="1">'OP_Plany Działań'!$A$1:$L$32</definedName>
    <definedName name="PO">'[1]Informacje ogólne'!$K$118:$K$154</definedName>
    <definedName name="skrot" localSheetId="3">#REF!</definedName>
    <definedName name="skrot" localSheetId="4">#REF!</definedName>
    <definedName name="skrot">#REF!</definedName>
    <definedName name="skroty_PI" localSheetId="3">'[2]Informacje ogólne'!$N$104:$N$109</definedName>
    <definedName name="skroty_PI" localSheetId="1">#REF!</definedName>
    <definedName name="skroty_PI">'[2]Informacje ogólne'!$N$104:$N$109</definedName>
    <definedName name="skroty_PP" localSheetId="1">#REF!</definedName>
    <definedName name="skrotyy_PP">#REF!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G34" i="1" l="1"/>
  <c r="F34" i="1"/>
  <c r="O46" i="11" l="1"/>
  <c r="U46" i="11"/>
  <c r="Q46" i="11"/>
  <c r="P46" i="11"/>
  <c r="N46" i="11"/>
  <c r="U30" i="11"/>
  <c r="U7" i="11" s="1"/>
  <c r="Q30" i="11"/>
  <c r="Q7" i="11" s="1"/>
  <c r="P30" i="11"/>
  <c r="O30" i="11"/>
  <c r="N30" i="11"/>
  <c r="P7" i="11" l="1"/>
  <c r="O7" i="11"/>
  <c r="D19" i="9"/>
  <c r="Q14" i="3" l="1"/>
  <c r="P14" i="3"/>
  <c r="O14" i="3"/>
  <c r="H12" i="3"/>
  <c r="G12" i="3"/>
  <c r="G13" i="3" l="1"/>
  <c r="G14" i="3" s="1"/>
  <c r="D16" i="9" l="1"/>
  <c r="D18" i="9" l="1"/>
  <c r="I8" i="3" l="1"/>
  <c r="N8" i="3" s="1"/>
  <c r="I7" i="3"/>
  <c r="N7" i="3" s="1"/>
  <c r="I11" i="3" l="1"/>
  <c r="N11" i="3" s="1"/>
  <c r="D9" i="9" l="1"/>
  <c r="D10" i="9"/>
  <c r="D11" i="9"/>
  <c r="D12" i="9"/>
  <c r="D13" i="9"/>
  <c r="D14" i="9"/>
  <c r="D15" i="9"/>
  <c r="D17" i="9"/>
  <c r="D8" i="9"/>
  <c r="I10" i="3" l="1"/>
  <c r="N10" i="3" s="1"/>
  <c r="I9" i="3"/>
  <c r="N9" i="3" s="1"/>
</calcChain>
</file>

<file path=xl/sharedStrings.xml><?xml version="1.0" encoding="utf-8"?>
<sst xmlns="http://schemas.openxmlformats.org/spreadsheetml/2006/main" count="1194" uniqueCount="424">
  <si>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</si>
  <si>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</si>
  <si>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</si>
  <si>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</si>
  <si>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</si>
  <si>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</si>
  <si>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</si>
  <si>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</si>
  <si>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</si>
  <si>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</si>
  <si>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PI 8vi</t>
  </si>
  <si>
    <t>K</t>
  </si>
  <si>
    <t>Narzędzie 5</t>
  </si>
  <si>
    <t>Narzędzie 3</t>
  </si>
  <si>
    <t>III kwartał 2016</t>
  </si>
  <si>
    <t>Narzędzie 2</t>
  </si>
  <si>
    <t>PI 9iv</t>
  </si>
  <si>
    <t>Narzędzie 18</t>
  </si>
  <si>
    <t>PI 9a</t>
  </si>
  <si>
    <t>X posiedzenie KS</t>
  </si>
  <si>
    <t>PI 2c</t>
  </si>
  <si>
    <t>I kwartał 2017</t>
  </si>
  <si>
    <t>III kwartał 2017</t>
  </si>
  <si>
    <t>IV kwartał 2017</t>
  </si>
  <si>
    <t>Narzędzie 19</t>
  </si>
  <si>
    <t>XV posiedzenie KS</t>
  </si>
  <si>
    <t>RPO WO.7.K.1</t>
  </si>
  <si>
    <t>Wydłużanie aktywności zawodowej - profilaktyka nowotworu piersi i jelita grubego (Konkurs został już uzgodniony w ramach KS)</t>
  </si>
  <si>
    <t>IV kwartał 2016</t>
  </si>
  <si>
    <t>68/2016</t>
  </si>
  <si>
    <t>RPO WO.8.K.1</t>
  </si>
  <si>
    <t>Dostęp do wysokiej jakości usług zdrowotnych i społecznych - profilaktyka cukrzycy, nadwagi i otyłości (Konkurs został już uzgodniony w ramach KS)</t>
  </si>
  <si>
    <t>II kwartał 2016</t>
  </si>
  <si>
    <t>RPO WO.8.K.2</t>
  </si>
  <si>
    <t>Dostęp do wysokiej jakości usług zdrowotnych i społecznych - wsparcie deinstytucjonalizacji opieki nad osobami starszymi</t>
  </si>
  <si>
    <t>I kwartał 2016</t>
  </si>
  <si>
    <t>RPO WO.8.K.3</t>
  </si>
  <si>
    <t>Dostęp do wysokiej jakości usług zdrowotnych i społecznych - opieka okołoporodowa nad matką i dzieckiem</t>
  </si>
  <si>
    <t>RPO WO.8.K.4</t>
  </si>
  <si>
    <t>RPO WO.10.K.1</t>
  </si>
  <si>
    <t>Narzędzie 26, Narzędzie 27</t>
  </si>
  <si>
    <t>E-usługi publiczne</t>
  </si>
  <si>
    <t>I kw. 2017</t>
  </si>
  <si>
    <t>57/2017/XIV</t>
  </si>
  <si>
    <t>XIV posiedzenie KS</t>
  </si>
  <si>
    <t>RPO WO 7.K.2</t>
  </si>
  <si>
    <t>Wydłużanie aktywności zawodowej - rehabilitacja medyczna</t>
  </si>
  <si>
    <t>II kwartał 2017</t>
  </si>
  <si>
    <t>RPO WO 7.K.3</t>
  </si>
  <si>
    <t>Wydłużanie aktywnosci zawodowej - profilaktyka zdrowotna dotycząca raka szyjki macicy</t>
  </si>
  <si>
    <t>RPO WO 7.K.5</t>
  </si>
  <si>
    <t>Wydłużanie aktywności zawodowej - profilaktyka nowotworu piersi</t>
  </si>
  <si>
    <t>RPO WO.10.K.2</t>
  </si>
  <si>
    <t xml:space="preserve">Narzędzie 13, Narzędzie 14, Narzędzie 16, Narzędzie 17 </t>
  </si>
  <si>
    <t>Infrastruktura ochrony zdrowia w zakresie profilaktyki zdrowotnej mieszkańców regionu - 1 konkurs w 2017</t>
  </si>
  <si>
    <t>I kwartał 2017 r.</t>
  </si>
  <si>
    <t>RPO WO.10.K.3</t>
  </si>
  <si>
    <t>Infrastruktura ochrony zdrowia w zakresie profilaktyki zdrowotnej mieszkańców regionu - 2 konkurs w  2017</t>
  </si>
  <si>
    <t>RPO WO.8.K.5</t>
  </si>
  <si>
    <t>Dostęp do wysokiej jakości usług zdrowotnych i społecznych - profilaktyka cukrzycy, nadwagi i otyłości - 1 konkurs w 2017</t>
  </si>
  <si>
    <t>73/2017/XV</t>
  </si>
  <si>
    <t>RPO WO 7.K.6</t>
  </si>
  <si>
    <t>II kwartał 2018</t>
  </si>
  <si>
    <t>RPO WO 7.K.7</t>
  </si>
  <si>
    <t>Narzędzie 5, Narzędzie 2</t>
  </si>
  <si>
    <t>Wydłużanie aktywnosci zawodowej - profilaktyka zdrowotna dotycząca raka szyjki macicy i raka jelita grubego</t>
  </si>
  <si>
    <t>RPO WO 8.K.8</t>
  </si>
  <si>
    <t>I kwartał 2018</t>
  </si>
  <si>
    <t>RPO WO.8.K.8</t>
  </si>
  <si>
    <t>RPO WO 10.K.4</t>
  </si>
  <si>
    <t xml:space="preserve">Infrastruktura ochrony zdrowia w zakresie profilaktyki zdrowotnej </t>
  </si>
  <si>
    <t>II kwartał 2019</t>
  </si>
  <si>
    <t>65/2018/XIX</t>
  </si>
  <si>
    <t>XIX posiedzenie KS</t>
  </si>
  <si>
    <t>RPO WO 8.K.6</t>
  </si>
  <si>
    <t>Dostęp do wysokiej jakości usług zdrowotnych i społecznych - kompleksowa opieka nad matką i dzieckiem</t>
  </si>
  <si>
    <t>I kwartał 2019</t>
  </si>
  <si>
    <t>RPO WO 8.K.7</t>
  </si>
  <si>
    <t>Dostęp do wysokiej jakości usług zdrowotnych i społecznych - profilaktyka cukrzycy, nadwagi i otyłości</t>
  </si>
  <si>
    <t>RPO WO 8.K.9</t>
  </si>
  <si>
    <t>IV kwartał 2019</t>
  </si>
  <si>
    <t>RPO WO 8.K.12</t>
  </si>
  <si>
    <t>Tabela 1: Alokacja w ramach  Regionalnego Programu Operacyjnego Województwa Opolskiego na lata 2014 - 2020 przeznaczona na obszar zdrowie</t>
  </si>
  <si>
    <t>Wsparcie UE [euro]</t>
  </si>
  <si>
    <t>Krajowe środki publiczne [euro]</t>
  </si>
  <si>
    <t>Krajowe środki prywatne [euro]</t>
  </si>
  <si>
    <t>9 = [10+11+12]</t>
  </si>
  <si>
    <t>14 = [7+8+9+13]</t>
  </si>
  <si>
    <t>Działanie - kod</t>
  </si>
  <si>
    <t>Działanie - nazwa</t>
  </si>
  <si>
    <t>Poddziałanie - kod</t>
  </si>
  <si>
    <t>Poddziałanie - nazwa</t>
  </si>
  <si>
    <t>Kategoria interwencji</t>
  </si>
  <si>
    <t>Nr priorytetu inwestycyjnego</t>
  </si>
  <si>
    <t>Ogółem</t>
  </si>
  <si>
    <t>RPOP.07.04.00</t>
  </si>
  <si>
    <t>Wydłużanie aktywności zawodowej</t>
  </si>
  <si>
    <t>*** RPOP.07.04.00 - Brak poddziałania ***</t>
  </si>
  <si>
    <t>8vi</t>
  </si>
  <si>
    <t>RPOP.08.01.00</t>
  </si>
  <si>
    <t>Dostęp do wysokiej jakości usług zdrowotnych i społecznych</t>
  </si>
  <si>
    <t>*** RPOP.08.01.00 - Brak poddziałania ***</t>
  </si>
  <si>
    <t>9iv</t>
  </si>
  <si>
    <t>RPOP.10.01.00</t>
  </si>
  <si>
    <t>Infrastruktura społeczna na rzecz wyrównania nierówności w dostępie do usług</t>
  </si>
  <si>
    <t>RPOP.10.01.01</t>
  </si>
  <si>
    <t>Infrastruktura ochrony zdrowia w zakresie profilaktyki zdrowotnej mieszkańców regionu</t>
  </si>
  <si>
    <t>053, 101</t>
  </si>
  <si>
    <t>9a</t>
  </si>
  <si>
    <t>RPOP.10.03.00</t>
  </si>
  <si>
    <t>E-usługi społeczne</t>
  </si>
  <si>
    <t>078, 079, 081, 101</t>
  </si>
  <si>
    <t>2c</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</si>
  <si>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</si>
  <si>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</si>
  <si>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</si>
  <si>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</si>
  <si>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r>
      <t xml:space="preserve">* W działaniu </t>
    </r>
    <r>
      <rPr>
        <b/>
        <i/>
        <sz val="9"/>
        <rFont val="Arial"/>
        <family val="2"/>
        <charset val="238"/>
      </rPr>
      <t>10.3 E-usługi publiczne</t>
    </r>
    <r>
      <rPr>
        <b/>
        <sz val="9"/>
        <rFont val="Arial"/>
        <family val="2"/>
        <charset val="238"/>
      </rPr>
      <t xml:space="preserve"> podano całą wartość alokacji na działanie, ponieważ nie została wyodrębniona alokacja na usługi w obszarze zdrowia</t>
    </r>
  </si>
  <si>
    <t>RPO WO 7.K.8</t>
  </si>
  <si>
    <t>III kwartał 2019</t>
  </si>
  <si>
    <t>29/2019/XXI</t>
  </si>
  <si>
    <t>XXI posiedzenie KS</t>
  </si>
  <si>
    <t>RPO WO 7.K.9</t>
  </si>
  <si>
    <t>Wydłużenie aktywności zawodowej - rehabilitacja medyczna</t>
  </si>
  <si>
    <t>II kwartał 2020</t>
  </si>
  <si>
    <t>XXIII posiedzenie KS</t>
  </si>
  <si>
    <t>RPO WO 7.K.10</t>
  </si>
  <si>
    <t>Wydłużenie aktywności zawodowej - profilaktyka raka szyjki macicy</t>
  </si>
  <si>
    <t>Dostęp do wysokiej jakości usług zdrowotnych i społecznych - wsparcie deinstytucjonalizacji opieki nad osobami starszymi
 - 1 konkurs w 2020r.</t>
  </si>
  <si>
    <t>Finansowanie ogółem [euro] 
Zgodnie z planami IP/IZ środki dedykowane wyłącznie obszarowi zdrowie 
- finansowanie ogółem [euro]</t>
  </si>
  <si>
    <t>Miejsce na komentarz (m.in. w zakresie ewentualnych zmian alokacji przy okazji zmian w RPO itp.)</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</si>
  <si>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</si>
  <si>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</si>
  <si>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</si>
  <si>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</si>
  <si>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55/2019/XXIII</t>
  </si>
  <si>
    <t>RPO WO.10.K.4</t>
  </si>
  <si>
    <t>RPO WO 10.K.5</t>
  </si>
  <si>
    <t>Narzędzie 14, Narzędzie 16</t>
  </si>
  <si>
    <t>11/2020/XXIV</t>
  </si>
  <si>
    <t>XXIV posiedzenie KS</t>
  </si>
  <si>
    <t>RPO WO 8.K.14</t>
  </si>
  <si>
    <t>Dostęp do wysokiej jakości usług zdrowotnych i społecznych - profilaktyka cukrzycy, nadwagi i otyłości - 1-szy konkurs w 2020 r.</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</si>
  <si>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</si>
  <si>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</si>
  <si>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</si>
  <si>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</si>
  <si>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</si>
  <si>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</si>
  <si>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</si>
  <si>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</si>
  <si>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</si>
  <si>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</si>
  <si>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</si>
  <si>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</si>
  <si>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</si>
  <si>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</si>
  <si>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</si>
  <si>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</si>
  <si>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</si>
  <si>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</si>
  <si>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</si>
  <si>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</si>
  <si>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</si>
  <si>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</si>
  <si>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</si>
  <si>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</si>
  <si>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</si>
  <si>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</si>
  <si>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</si>
  <si>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Opolskie</t>
  </si>
  <si>
    <t>konkurs</t>
  </si>
  <si>
    <t>Tak</t>
  </si>
  <si>
    <t>Samodzielny Publiczny Zespół Opieki Zdrowotnej w Kędzierzynie-Koźlu</t>
  </si>
  <si>
    <t xml:space="preserve">Kędzierzyn Koźle </t>
  </si>
  <si>
    <t>zakup sprzętu, środków ochrony osobistej, roboty budowlane</t>
  </si>
  <si>
    <t xml:space="preserve">Rozszerzenie zakresu realizowanego projektu. Zakup sprzętu: Zmgławiacz, Centrala do monitorowania pacjentów w stanie zagrożenia życia z 6-oma monitorami, Łóżka specjalistyczne z materacami przeciwodleżynowymi na intensywną opiekę medyczną, Łóżka specjalistyczne z materacami z pompką, Aparat do kardiotomografii telemetrycznej, Video EEG, Aparat do USG z trzema głowicami, Aparat EMG, Aparat do znieczulania z respiratorem, Fotel zabiegowy, Lampa bezcieniowa, 
Aparat EKG, Pompy infuzyjne strzykawkowe, Kardiomonitory, Aparat RTG przyłóżkowy, respirator stacjonarny,respirator transportowy, Reduktory do próżni, Pulsoksymetr, Pulsoksymetry jednorazowe, Inhalator medyczny, Aparat do nieinwazyjnej wentylacji mechanicznej, Defibrylator z możliwością kardiowersji, 
Urządzenie do wysokoprzepływowej terapii tlenem wraz z materiałem eksploatacyjnym, Przenośna kamera do badania dna oka, Test do wykrywania wirusa grypy - A,B, wraz z wymazówkami, Aparat do gazometrii z wymienną kasetą do odczynników, Maseczki do tlenoterapii z drenami, Termometry bezdotykowe, Stetoskopy, Analizator immunochromatograficzny /System analityczny pozwalający diagnozować infekcję, Butle do tlenu, Otoskopy Profile żelowe wentylacyjne do terapii pacjenta na brzuchu, Mobilne ssaki elektroniczne do odsysania, Ciśnieniomierze naramienne elektroniczne, Wzmacniacz do głosu, System monitoringu kamer, Pojemniki do śluzy na sprzęt medyczny (termometr, stetoskop, ciśnieniomierz), myjka-dezynfektor do basenów i kaczek, Urządzenia oczyszczające powietrze, Stalaże na worki na pedał, Wózek-wanna do mycia pacjentów, Lampa bakteriobójcza przepływowa,  stacja do dezynfekcji rąk wraz z dozownikiem bezdotykowym, Pojemnik czerwony jednorazowego użycia na odpady medyczne wysoce zakaźne 60 l, Worki na odpady medyczne zakaźne ok. 100 l, Worki wodorozpuszczalne, Pojemniki na odpady medyczne 120 l, Tablice informacyjne dla pacjentów dot. COVID19, Macerator, Urządzenie do dekontaminacji, zakup reduktora tlenu medycznego (50 szt), zakup dozowników tlenu z nawilżaczem (200 szt), zakup jednorazowych butelek z wodą aquapack (3000 szt), zakup zbiorniku tlenu ciekłego 20 t wraz z parownicą, wykonanie instalacji tlenu medycznego wraz z projektem wykonawczym, roboty budowlane w zakresie fundamentu uziomu oraz ogrodzenia z bramą wjazdową 
</t>
  </si>
  <si>
    <t>RPO WO.
10.K.3</t>
  </si>
  <si>
    <t xml:space="preserve">57/2017/XIV
</t>
  </si>
  <si>
    <t>Szpital Wojewódzki w Opolu spółka z ograniczoną odpowiedzialnością</t>
  </si>
  <si>
    <t>Opole</t>
  </si>
  <si>
    <t xml:space="preserve">Infrastruktura ochrony zdrowia w zakresie profilaktyki zdrowotnej mieszkańców regionu </t>
  </si>
  <si>
    <t>Nie</t>
  </si>
  <si>
    <t xml:space="preserve">rozszerzenie zakresu realizowanego projektu, zakup sprzętu: myjka-dezynfektor do basenów i kaczek, tomograf, myjnia-dezynfektor narzędziowa przelotowa, Pulsoksymetr PM-60 - pomiar SpO2; kolorowy ekran LCD TFT 2.4"; alarmy; trendy; zasilanie bateryjne lub akumulatorowe; wyposażenie: czujnik pulsoksymetru na palec z Ładowarką akumulatora Li-ion + akumulator Li-ion/ PM-60,  Pulsoksymetr na palec, Inhalator medyczny, Wózek-wanna do mycia pacjentów, Szafa do przechowywania fiberoskopów, Wózek do transportu fiberoskopów kompatybilny z ww. szafą, Termometry bezdotykowe, Stetoskopy, Ciśnieniomierze naramienne, Pojemniki do śluzy na sprzęt medyczny (termometr, stetoskop, ciśnieniomierz), KIT RESPIRATORY PANEL 2 PLUS-6 TESTS NR KAT RFIT-ASY-0137, PNEUMONIA PANEL PLUS NR KAT. RFIT-ASY-0142, COPAN UTM (wymazów ki), Jednoparametrowy test BIOFIRE SARS-CoV-2, Test do wykrywania wirusa grypy - A,B,RSV nr kat CE-XPRSFLU/RSV-CE-10 SET wraz z wymazówkami, Urządzenia oczyszczające powietrze, Lampa bakteriobójcza przepływowa jezdna wyposażona w licznik czasu pracy, Lampa bakteriobójcza przepływowa ścienna wyposażona w licznik czasu pracy, Nocospray urządzenie do fumigacji powietrza i powierzchni z opcją zapisu danych, Nocolyse One Shot preparat dezynfekcyjny,  Nocolyse One Shot - środek dezynfekcyjny, Pralka, Nexa - stacja do dezynfekcji rąk wraz z dozownikiem bezdotykowym, Pojemnik czerwony jednorazowego użycia na odpady, medyczne wysoce zakaźne 60 l, Worki na odpady medyczne zakaźne ok. 100 l, Opryskiwacz akumulatorowy, Worki wodorozpuszczalne, Pojemniki na odpady medyczne 120 l, Tablice informacyjne dla pacjentów dot. Korona wirusa, zakup aparatu RTG przyłóżkowego MAC z detektorem cyfrowym 141WCC,  zakup urządzenia SiDLY One z subskrypcją (100 szt.), </t>
  </si>
  <si>
    <t>RPO WO.
10.K.4</t>
  </si>
  <si>
    <t xml:space="preserve">65/2018/XIX
</t>
  </si>
  <si>
    <t>Zespół Opieki Zdrowotnej w Nysie</t>
  </si>
  <si>
    <t>Nysa</t>
  </si>
  <si>
    <t>zakup środków ochrony osobistej oraz sprzętu (tomograf komputerowy)</t>
  </si>
  <si>
    <t>rozszerzenie zakresu realizowanego projektu, zakup sprzętu: Tomograf komputerowy</t>
  </si>
  <si>
    <t>Samodzielny Publiczny Zespół Opieki Zdrowotnej w Głubczycach</t>
  </si>
  <si>
    <t>Głubczyce</t>
  </si>
  <si>
    <t>zakup sprzętu, środków ochrony osobistej</t>
  </si>
  <si>
    <t>rozszerzenie zakresu realizowanego projektu, zakup sprzętu: Urządzenie do dezynfekcji powierzchni i sprzętu medycznego za pomocą suchej mgły, Środki dezynfekcyjne do urządzeń, Pompy infuzyjne karetkowe akumulatorowe, Pulsoksymetr przenośny napalcowy, Pulsoksymetr stacjonarny, Mobilny aparat EKG (na podstawie jezdnej), Termometr bezdotykowy, Namiot - mobilna izba przyjęć / punkt selekcji i wstępnego badania pacjentów, Nagrzewnica gazowa do namiotu, Wózek medyczny mobilny do namiotu / Izby Przyjęć / POZ, Mobilna umywalka do rąk, Test na grypę, Wirówka laboratoryjna dedykowana do wirowania krwi do testów na grypę, Mobilny stolik do poboru materiału zakaźnego</t>
  </si>
  <si>
    <t>PRPO WO.
10.K.4</t>
  </si>
  <si>
    <t>Szpital Powiatowy im. Prałata J. Glowatzkiego w Strzelcach Opolskich</t>
  </si>
  <si>
    <t>Strzelce Opolskie</t>
  </si>
  <si>
    <t>zakup środków ochrony osobistej, sprzętu, roboty budowlane (ścianka z drzwiami do pomieszczenia segregacji na SOR)</t>
  </si>
  <si>
    <t xml:space="preserve">rozszerzenie zakresu realizowanego projektu, zakup sprzętu: Myjnie dezynfektory do basenów (np. Unitechnika), Macerator do jednorazowych basenów (Greenpol), Respirator, EKG, Pulsoksymetr przenośny, Pompy infuzyjne, Urządzenie do wizualizacji żył
</t>
  </si>
  <si>
    <t>Powiatowe Centrum Zdrowia Spółka Akcyjna w Kluczborku</t>
  </si>
  <si>
    <t>Kluczbork</t>
  </si>
  <si>
    <t>zakup środków ochrony osobistej, sprzętu, roboty budowlane</t>
  </si>
  <si>
    <t xml:space="preserve">rozszerzenie zakresu realizowanego projektu, zakup sprzętu: Przenośny zamgławiacz do dezynfekcji powietrznej ambulansów, małych pomieszczeń, Mobilny zamgławiacz do dezynfekcji powietrznej sal operacyjnych, gabinetów zabiegowych, traktów komunikacyjnych, zakup środków ochrony osobistej  (m.in. : kombinezony ochronne, gogle, maseczki, ochrona obuwia, przyłbice), zakup respiratora (2 szt.), zakup lamp UV przepływowych (2 szt.), zakup pulsoksymetrów (4 szt.), zakup furmigatorów (2szt.), zakup termometrów bezdotykowych (10 szt.), zakup pomp infuzyjnych dwustrzykawkowych (3 szt.), zakup videodomofonu (1 szt.), zakup pojemników na odpoady niebezpieczne, zakup termotereb medycznych (3 szt.), zakup urządzenia do wytwarzania podciśnienia (2 szt.), zakup drzwi rozsuwanych (1 szt.), zakup myjni przelotowej (1 szt.)
</t>
  </si>
  <si>
    <t>Kliniczne Centrum Ginekologii, Położnictwa i Neonatologii w Opolu</t>
  </si>
  <si>
    <t xml:space="preserve">rozszerzenie zakresu realizowanego projektu, zakup sprzętu: Urządzenie do dezynfekcji„Nocospray", Defibrylator, Respirator, Aparat do znieczulenia, Termometry bezdotykowe, Respirator konwencjonalny -FABIAN, Respirator –FABIAN z funkcją  oscylacji, Kardiomonitor – NIHON -KOHDEN, 
Respirator do wentylacji nieinwazyjnej WILLA MED, Analizator   AVL, Inkubator zamknięty do intensywnej terapii
</t>
  </si>
  <si>
    <t>Wojewódzki Szpital Specjalistyczny im. św. Jadwigi w Opolu</t>
  </si>
  <si>
    <t>zakup środków ochrony osobistej, sprzętu, roboty budowlane (przebudowa oddziału)</t>
  </si>
  <si>
    <t xml:space="preserve">rozszerzenie zakresu realizowanego projektu. Zakup sprzętu: Kardiomonitor, Wózek inwalidzki, Chodzik, Łózka tapczany + szafki przyłóżkowe, Wózek na leki/zabiegowy, Łózka szpitalne na kółkach z barierkami z szafka i materacem, Ssaki inżektorowe, Łózka elektryczne,  Meterace + pompki do materacy,  Lampa bakteriobójcza, Respirator, Monitor przenośny, Kardiomonitor transportowy, Fumigator, Ssak, Łóżeczka, Łózka młodzieżowe, Skaner do żył, Aparat do EKG, Wózek transportowy, Pompa strzykawkowa 2-torowa, Łóżko zwykłe + szafki, </t>
  </si>
  <si>
    <t>Namysłowskie Centrum Zdrowia Spółka Akcyjna</t>
  </si>
  <si>
    <t>Namysłów</t>
  </si>
  <si>
    <t>zakup środków ochrony osobistej, sprzętu</t>
  </si>
  <si>
    <t>rozszerzenie zakresu realizowanego projektu. Zakup sprzętu: Urządzenie do dezynfekcji pomieszczeń, Respirator stacjonarny, Defibrylator Livepack 1 szt, Zestaw do próby wysiłkowej 1 szt, Holter EKG 1 szt, Centrala monitorująca1 szt.</t>
  </si>
  <si>
    <t>Samodzielny Publiczny Zakład Opieki Zdrowotnej w Głuchołazach</t>
  </si>
  <si>
    <t>Głuchołazy</t>
  </si>
  <si>
    <t>zakup środków ochrony osobistej, sprzętu, roboty budowlane (dostosowanie Izby Przyjęć, laboratorium)</t>
  </si>
  <si>
    <t xml:space="preserve">rozszerzenie zakresu realizowanego projektu. Zakup sprzętu: Płuczko-dezynefektor do mycia i denzynfekcji naczyń sanitarnych typu kaczka, basen, miska + kosz mulitifunkcyjny, Przenośne urządzenie do dezynfekcji pomieszczeń drogą powietrzną (fumigator) wraz ze sprzętem elektronicznym, Kardiomonitory, Pompy infuzyjne, Przenośny koncentrator tlenu, Defiblylator, Łóżko szpitalne, Mobilny stolik do poboru materiału zakaźnego, Mobilny aparat EKG (na podstawie jezdnej), Pulsoksymetr przenośny napalcowy, Respirator do nieinwazyjnej wentylacji mechanicznej, </t>
  </si>
  <si>
    <t>Zakład Opiekuńczo-Leczniczy Głuchołazy  Samodzielny Publiczny Zakład Opieki Zdrowotnej</t>
  </si>
  <si>
    <t>rozszerzenie zakresu realizowanego projektu. Zakup sprzętu: Sprzęt medyczny ( termometry bezdotykowe), Dekontaminator powietrza, Koncentrator tlenu</t>
  </si>
  <si>
    <t>Specjalistyczny Szpital im. Ks. Biskupa Józefa Nathana w Branicach</t>
  </si>
  <si>
    <t>Branice</t>
  </si>
  <si>
    <t xml:space="preserve">rozszerzenie zakresu realizowanego projektu. Zakup sprzętu: łóżka elektryczne szpitalne, przenośne urządzenie do dezynfekcji drogą powietrzną zamgławiacz 3 szt., podnośnik transportowy do 200 kg, kardiomonitor, defibrylator Life Pack 15, parawany teleskopowe, pulsoksymetr, ssaki, pompa infuzyjna, termometry na podczerwień 10 szt, ciśnieniomierze
</t>
  </si>
  <si>
    <t>Brzeskie Centrum Medyczne Samodzielny Publiczny Zakład Opieki Zdrowotnej</t>
  </si>
  <si>
    <t>Brzesko</t>
  </si>
  <si>
    <t>rozszerzenie zakresu realizowanego projektu. Zakup sprzętu: Koncentrator tlenu, Zamgławiacz, Ssak, Inhalator, Kardiomonitor, Pompy infuzyjne, Macerator</t>
  </si>
  <si>
    <t>Opolskie Centrum Rehabilitacji w Korfantowie Sp. z o.o.</t>
  </si>
  <si>
    <t>Korfantów</t>
  </si>
  <si>
    <t xml:space="preserve">rozszerzenie zakresu realizowanego projektu. Zakup sprzętu: Myjka-dezynfektor, Ozonator, Zamgławiacz, Analizator parametrów krytycznych, Pompy do podawania leków, Dozowniki do środków dezynfekcyjnych, Termometr bezdotykowy, Wózki do mycia i dezynfekcji, Urządzenie parowe Elmastim, </t>
  </si>
  <si>
    <t>Samodzielny Publiczny Zakład Opieki Zdrowotnej Opolskie Centum Onkologii im. Prof. Tadeusza Koszarowskiego w Opolu</t>
  </si>
  <si>
    <t xml:space="preserve">rozszerzenie zakresu realizowanego projektu. Zakup sprzętu: Respirator, Urządzenie do wysokoprzepływowej tlenoterapii  (AIRVO2) – z osprzętem, Zamgławiacze z wkładami środka biobójczego NOCOSPRAY + wkłady ( Nocolyse 6 % (1l -20 op), Nocolyse One Shot 12% (10op), Zamgławiacze z wkładami środka biobójczego AEROSEPT 150 + wkłady, MACERATOR DO NACZYŃ Z PULPY CELULOZOWEJ, MYJKA ULTRADŹWIĘKOWA, MYJKA DO BUTÓW OPERACYJNYCH Z SUSZENIEM, KARDIOMONITOR, Mopy wielorazowe, Dozowniki do dezynfekcji rąk – system zamknięty + wkłady, Wózki sprzątacze, Generator ozonowy do dezynfekcji pomieszczeń, Aparat do nebulizatora, RTG przyłóżkowy, wideo laryngoskop+ łyżki, Bronchofiberoskop (AMBU) - sondy, Próbówki do analizatora apartu parametrów krytycznych AVL Coba Rusha
</t>
  </si>
  <si>
    <t>Zakład Opieki Zdrowotnej Olesno</t>
  </si>
  <si>
    <t>Olesno</t>
  </si>
  <si>
    <t>rozszerzenie zakresu realizowanego projektu. Zakup sprzętu: Urządzenie do fumigacji, Respiratory, Kardiomonitory, Pompy infuzyjne, Łóżka intensywnej terapii, Lodówka do próbek</t>
  </si>
  <si>
    <t>RPO WO.
10.K.2</t>
  </si>
  <si>
    <t>Uniwersytecki Szpital Kliniczny-Opole</t>
  </si>
  <si>
    <t>rozszerzenie zakresu realizowanego projektu. Zakup sprzętu: pojemniki na odpady 60 l, urządzenie do fumigacji, Respirator do wentylacji mechanicznej chorych, Urządzenie do wysokoprzepływowej terapii O2 (High Flow), Pozycjonery do terapii wentylacyjnej na brzuchu (udogodnienia) (prone position), Urządzenie do terapii ECMO, Analizator do Multipleksowego PCR FilmArray, Zestawy testów do wykrywania wirusów oddechowych, Zestawy do pobierania materiału do badań PCR po 100 szt, Aparat TK</t>
  </si>
  <si>
    <t>Krapkowickie Centrum Zdrowia</t>
  </si>
  <si>
    <t>Krapkowice</t>
  </si>
  <si>
    <t>zakup środków ochrony osobistej, sprzętu, roboty budowlane (adaptacja pod izolatki)</t>
  </si>
  <si>
    <t>rozszerzenie zakresu realizowanego projektu. Zakup sprzętu: Respiratory transportowe, Mobilne urządzenie do dezynfekcji pomieszczeń metodą zamgławiania, Mobilne aparat do dezynfekcji przedziałów medycznych karetek systemowych, Respiratory stacjonarne, Wirówka laboratoryjna dobadań w kierunku grypy, Wózek zabiegowy, Łóżeczka dla noworodków, Pulsoksymetr stacjonarny, Pulsoksymentr, Pompy infuzyjne, Namiot z nagrzewnicą - zewnętrzna izba przyjęć, Łóżka mobilne (polowe) do zewnętrznej izby przyjęć, Stolik mobilny dla lekarza, Szafa na leki, Kombinezony ochronne wielorazowego użytku z możliwością przeprowadzenia dezynfekcji, Termometry elektroniczne bezdotykowe, Pneumatyczna kabina do dekontaminacji, Jonizator powietrza, Testy na grypę Rapid-Viditest Influenza A+B, Odczynniki do oznaczania morfologii krwi, Odczynniki do oznaczeń biochemicznych i immunochemicznych, Odczynniki do oznaczania parametrów krzepliwości
Szybkie testy do oznaczania: RSV, Clostridium, Rota-Adenowirusy, Krew utajona w kale, Testy alergologiczne, Odczynniki z RCKiK Katowice do serologii</t>
  </si>
  <si>
    <t>Konkurs</t>
  </si>
  <si>
    <t>5503/2018</t>
  </si>
  <si>
    <t>Stowarzyszenie Hospicjum Ziemu Kluczborskiej św. Ojca Pio</t>
  </si>
  <si>
    <t>Byczyna</t>
  </si>
  <si>
    <t>zakup środków ochrony osobistej</t>
  </si>
  <si>
    <t>Zakład Opieki Zdrowotnej w Białej</t>
  </si>
  <si>
    <t xml:space="preserve">Biała </t>
  </si>
  <si>
    <t>rozszerzenie zakresu realizowanego projektu. Zakup sprzętu: Respirator Weinmann Medumat Easy CPR, Centrala do monitorowania pacjentów w stanie zagrożenia życia z 4 ema monitorami, Skaner naczyń krwionośnych do ułatwienia wkłuć obwodowych u chorych krytycznych</t>
  </si>
  <si>
    <t>Caritas Diecezji Opolskiej</t>
  </si>
  <si>
    <t>brak partnerów</t>
  </si>
  <si>
    <t>nie dotyczy</t>
  </si>
  <si>
    <t>Dostęp do wysokiej jakości usług zdrowotnych i społecznych w zakresie usług zdrowotnych - opieka nad osobami starszymi, w tym z niepełnosprawnościami w obszarze działań związanych z zapobieganiem, przeciwdziałaniem i zwalczaniem koronawirusa wywołującego chorobę COVID-19</t>
  </si>
  <si>
    <t xml:space="preserve">rozszerzenie zakresu realizowanego projektu. </t>
  </si>
  <si>
    <t>Strzeleckie centrum obsługi biznesu "SCOB"</t>
  </si>
  <si>
    <t>Gmina Strzelce Opolskie</t>
  </si>
  <si>
    <t xml:space="preserve">Dostęp do wysokiej jakości usług zdrowotnych i społecznych w zakresie usług zdrowotnych - opieka nad osobami starszymi, w tym z niepełnosprawnościami w obszarze działań związanych z zapobieganiem, przeciwdziałaniem i zwalczaniem koronawirusa wywołującego chorobę COVID-19 </t>
  </si>
  <si>
    <t>zakup środków ochrony osobistej, środki dezynfekujące, stworzenie Centrum Monitorowania Pacjenta, Opiekun pacjenta</t>
  </si>
  <si>
    <t>rozszerzenie zakresu realizowanego projektu</t>
  </si>
  <si>
    <t>projekt pozakonkursowy</t>
  </si>
  <si>
    <t>Samorząd województwa opolskiego</t>
  </si>
  <si>
    <t>zakup środków ochrony osobistej, sprzętu, roboty budowlane, działania informacyjno-edukacyjne</t>
  </si>
  <si>
    <t xml:space="preserve">Nowy projekt pozakonkursowy w Działaniu 8.1 RPO, gdzie Beneficjentem jest Samorząd Województwa Opolskiego. </t>
  </si>
  <si>
    <t>Urząd Marszałkowski Województwa Opolskiego</t>
  </si>
  <si>
    <t xml:space="preserve">Opole </t>
  </si>
  <si>
    <t>zakup środków ochrony osobistej oraz działania informacyjno-edukacyjne</t>
  </si>
  <si>
    <t>Samodzielny Publiczny Zakład Opieki Zdrowotnej Szpital Specjalistyczny Ministerstwa Spraw Wewnętrznych i Administracji w Głuchołazach
im. św. Jana Pawła II</t>
  </si>
  <si>
    <t>116 Szpital Wojskowy z Przychodnią Samodzielny Publiczny Zakład Opieki Zdrowotnej w Opolu</t>
  </si>
  <si>
    <t>Samodzielny Publiczny Zakład Opieki Zdrowotnej Ministerstwa Spraw Wewnętrznych i Administracji w Opolu</t>
  </si>
  <si>
    <t>Wojewódzka Stacja Sanitarno-Epidemiologoczna w Opolu</t>
  </si>
  <si>
    <t>Regionalne Centrum Krwiodawstwa i Krwiolecznictwa  w Opolu</t>
  </si>
  <si>
    <t>Opolskie Centrum Ratownictwa Medycznego w Opolu</t>
  </si>
  <si>
    <t>Prudnickie Centrum Medyczne S. A. w Prudniku</t>
  </si>
  <si>
    <t>Prudnik</t>
  </si>
  <si>
    <t>Stobrawskie Centrum Medyczne Sp. z o. o. z siedzibą w Kup</t>
  </si>
  <si>
    <t>Kup</t>
  </si>
  <si>
    <t xml:space="preserve">Centrum Terapii Nerwic w Mosznej Sp. z o. o. </t>
  </si>
  <si>
    <t>Moszna</t>
  </si>
  <si>
    <t>zakup środków ochrony osobistej, roboty budowlane</t>
  </si>
  <si>
    <t>Klinika Nova Sp. z o. o. w Kędzierzynie-Koźlu</t>
  </si>
  <si>
    <t>Kędzierzyn Koźle</t>
  </si>
  <si>
    <t>American Heart of Poland S. A Nyskie Centrum Sercowo-Naczyniowe</t>
  </si>
  <si>
    <t xml:space="preserve">Instytut Medyczny S. A Szpitala Specjalistycznego św. Rocha w Ozimku </t>
  </si>
  <si>
    <t>Ozimek</t>
  </si>
  <si>
    <t>Vital Medic Sp. z o. o. w Kluczborku</t>
  </si>
  <si>
    <t>Dostęp do wysokiej jakości usług zdrowotnych i społecznych w zakresie usług zdrowotnych - opieki nad osobami starszymi, w tym z niepełnosprawnościami w obszarze działań związanych z zapobieganiem, przeciwdziałaniem i zwalczaniem koronawirusa SARS-CoV-2 wywołującego chorobę COVID-19, Tytuł projektu: Opolskie wspiera szpitale w walce z „COVID-19”</t>
  </si>
  <si>
    <t>tak</t>
  </si>
  <si>
    <t>Uniwersytecki Szpital Kliniczny w Opolu</t>
  </si>
  <si>
    <t>Opolskie Centrum Rehabilitacji w Korfantowie</t>
  </si>
  <si>
    <t>Szpital Wojewódzki w Opolu</t>
  </si>
  <si>
    <t>Namysłowskie Centrum Zdrowia</t>
  </si>
  <si>
    <t>116 Szpital Wojskowy w Opolu</t>
  </si>
  <si>
    <t>SP ZOZ Opolskie Centrum Onkologii</t>
  </si>
  <si>
    <t>Brzeskie Centrum Medyczne</t>
  </si>
  <si>
    <t>Brzeg</t>
  </si>
  <si>
    <t>Powiatowe Centrum Zdrowia w Kluczborku</t>
  </si>
  <si>
    <t>Prudnickie Centrum Zdrowia w Prudniku</t>
  </si>
  <si>
    <t>Zakład Opieki Zdrowotnej w Nysie</t>
  </si>
  <si>
    <t>EMC Instytut Medyczny S.A. - Szpital Św. Rocha w Ozimku</t>
  </si>
  <si>
    <t>Stobrawskie Centrum Medyczne w Kup</t>
  </si>
  <si>
    <t>SP ZOZ MSWiA w Opolu</t>
  </si>
  <si>
    <t>SP ZOZ w Głubczycach</t>
  </si>
  <si>
    <t>SP ZOZ MSWiA w Głuchołazach</t>
  </si>
  <si>
    <t>Szpital Specjalistyczny w Branicach</t>
  </si>
  <si>
    <t>Szpital Powiatowy im. Prałata Glowatzkiego w Strzelcach Opolskich</t>
  </si>
  <si>
    <t>SP ZOZ w Kędzierzynie - Koźlu</t>
  </si>
  <si>
    <t>Kędzierzyn-Koźle</t>
  </si>
  <si>
    <t>Kliniczne Centrum Ginekologii i Neonatologii w Opolu</t>
  </si>
  <si>
    <t>Centrum Leczenia Nerwic w Mosznej</t>
  </si>
  <si>
    <t>Biała</t>
  </si>
  <si>
    <t>Zakres</t>
  </si>
  <si>
    <t xml:space="preserve">Wartość podpisanych umów - wsparcie UE [pln] </t>
  </si>
  <si>
    <t>Wartość podpisanych umów - wartośc wydatków kwalifikowalnych [pln]</t>
  </si>
  <si>
    <t>Wartość podpisanych umów - wartośc wydatków ogółem [pln]</t>
  </si>
  <si>
    <t>Narzędzie 13, Narzędzie 14</t>
  </si>
  <si>
    <t>RPO WO 8.K.15</t>
  </si>
  <si>
    <t>II kwartał 2021</t>
  </si>
  <si>
    <t>11/2021/XXV</t>
  </si>
  <si>
    <t>XXV posiedzenie KS</t>
  </si>
  <si>
    <t>Dostęp do wysokiej jakości usług zdrowotnych i społecznych - wsparcie deinstytucjonalizacji opieki nad osobami starszymi
II konkurs</t>
  </si>
  <si>
    <t>IV kwartał 2021</t>
  </si>
  <si>
    <t>24/2021/O</t>
  </si>
  <si>
    <t>tryb obiegowy</t>
  </si>
  <si>
    <t>PI REACT-EU</t>
  </si>
  <si>
    <t>RPO WO 12.P.1</t>
  </si>
  <si>
    <t>P</t>
  </si>
  <si>
    <t>REACT-EU</t>
  </si>
  <si>
    <t>Stworzenie Centrum Skonsolidowanych Usług Rehabilitacyjnych - rehabilitacja lecznicza, w tym ukierunkowana na minimalizację następstw po przebytej chorobie wywołanej Covid-19</t>
  </si>
  <si>
    <t>I kwartał 2022</t>
  </si>
  <si>
    <t xml:space="preserve">34/2021/XXVII </t>
  </si>
  <si>
    <t>XXVII posiedzenie KS</t>
  </si>
  <si>
    <t>2021/2022</t>
  </si>
  <si>
    <t>Szpital Wojewódzki w Opolu spółka z ograniczoną od+A5:Q10powiedzialnością</t>
  </si>
  <si>
    <t>RAZEM</t>
  </si>
  <si>
    <t>Podmioty lecznicze</t>
  </si>
  <si>
    <t>Stowarzyszenie Hospicjum Ziemi Kluczborskiej św. Ojca Pio</t>
  </si>
  <si>
    <t xml:space="preserve">Tabela 3. Wykaz działań na rzecz COVID-19 na podstawie informacji przekazanych do SKS </t>
  </si>
  <si>
    <t>Tabela 4: Ewaluacje w ochronie zdrowia</t>
  </si>
  <si>
    <t>TAK/NIE/NIE DOTYCZY</t>
  </si>
  <si>
    <t>Jeżeli tak proszę o krótką informację o wynikach ewaluacji (5 zdań)</t>
  </si>
  <si>
    <t xml:space="preserve">Tabela 5: Wybrane efekty działań </t>
  </si>
  <si>
    <t>Poziom wykonania wskaźnika [%]</t>
  </si>
  <si>
    <t>Komentarz</t>
  </si>
  <si>
    <t>Liczba podmiotów, które udostępniły on-line informacje sektora publicznego (szt.)</t>
  </si>
  <si>
    <t>Liczba osób objętych programem zdrowotnym dzięki EFS (os.)</t>
  </si>
  <si>
    <t>Liczba osób, które dzięki interwencji EFS zgłosiły się na badanie profilaktyczne (os.)</t>
  </si>
  <si>
    <t>Ludność objęta ulepszonymi usługami zdrowotnymi (os.)</t>
  </si>
  <si>
    <t>Liczba wspartych podmiotów leczniczych (szt.)</t>
  </si>
  <si>
    <t>Liczba usług publicznych udostępnionych on-line o stopniu dojrzałości 3-  dwustronna interakcja (szt.)</t>
  </si>
  <si>
    <t>Nakłady inwestycyjne na zakup aparatury medycznej (zł)</t>
  </si>
  <si>
    <t>Liczba osób zagrożonych ubóstwem lub wykluczeniem społecznym objętych usługami zdrowotnymi  w programie (os.)</t>
  </si>
  <si>
    <t>Liczba wspartych w programie miejsc świadczenia usług zdrowotnych, istniejących po zakończeniu projektu (szt.)</t>
  </si>
  <si>
    <t>RPOP.12.03.00</t>
  </si>
  <si>
    <t>NIE</t>
  </si>
  <si>
    <t>Infrastruktura ochrony zdrowia w zakresie rehabilitacji leczniczej, w tym niwelowanie skutków przebycia COVID-19 wśród mieszkańców regionu</t>
  </si>
  <si>
    <t>*** RPOP.12.03.00 - Brak poddziałania ***</t>
  </si>
  <si>
    <t>053</t>
  </si>
  <si>
    <t>Stobrawskie Centrum Medyczne Sp. z o.o. z siedzibą w Kup</t>
  </si>
  <si>
    <t xml:space="preserve">EMC  Instytut Medyczny S. A (dla jednostki - Szpital św. Rocha w Ozimku) </t>
  </si>
  <si>
    <t>inwestycje dot. zabezpieczenia odpadów skażonych, zakup sprzętu, przeprowadzenie szkoleń lub/i wsparcia psychologicznego</t>
  </si>
  <si>
    <t>zakup sprzętu i urządzeń oraz przeprowadzenie szkoleń lub/i wsparcia psychologicznego</t>
  </si>
  <si>
    <t xml:space="preserve">zakup sprzętu i urządzeń oraz wykonanie robót budowlanych  </t>
  </si>
  <si>
    <t>inwestycja dot. instalacji dystrybucji tlenu, zabezpieczenia odpadów skazonych, zakup sprzętu i urządzeń oraz prowadzenie szkoleń lub/ i wsparcia psychologicznego</t>
  </si>
  <si>
    <t>inwestycja dot. instalacji sieci ściekowej, zabezpieczenia odpadów skażonych, zakup sprzętu i urządzeń oraz przeprowadzenie szkoleń lub/i wsparcia psychologicznego</t>
  </si>
  <si>
    <t>inwestycja dot. instalacji dystrybucji tlenu, instalacji sieci ściekowej, zabezpieczenia odpadów skażonych oraz przeprowdzenie szkoleń lub/i wsparcia psychologicznego</t>
  </si>
  <si>
    <t>inwestycja dot. instalacji sieci ściekowej,zakup sprzętu i urządzeń oraz wykonanie robót budowlanych</t>
  </si>
  <si>
    <t>zakup sprzętu i urządzeń, wykonanie robót budowlanych oraz przeprowadzenie szkoleń lub/i wsparcia psychologicznego</t>
  </si>
  <si>
    <t>zakup sprzętu i urządzeń, oraz przeprowadzenie szkoleń lub/i wsparcia psychologicznego</t>
  </si>
  <si>
    <t>inwestycja dot. instalacji ściekowej, zabezpieczenia odpadów skażonych, zakupu sprzętu i wyposarzenia oraz przeprowadzenie szkoleń lub/ i wsparcia psychologicznego</t>
  </si>
  <si>
    <t>inwestycja dot. instalacji dystrybucji tlenu, instalacji ściekowej, zakupu sprzętu i wyposarzenia oraz przeprowadzenie szkoleń lub/ i wsparcia psychologicznego</t>
  </si>
  <si>
    <t>inwestycja dot.instalacji sieci ściekowej,zabezpieczenia odpadów skażonych, zakupu sprzętu i urządzeń, środków ochrony indywidualnej  oraz przeprowadzenie szkoleń lub/ i wsparcia psychologicznego</t>
  </si>
  <si>
    <t>inwestycja dot.instalacji sieci ściekowej,zakupu sprzętu i urządzeń, środków ochrony indywidualnej  oraz przeprowadzenie szkoleń lub/ i wsparcia psychologicznego</t>
  </si>
  <si>
    <t>inwestycja dot.instalacji dystrybucji tlenu, instalacji sieci ściekowej, zabezpieczenia odpadów skażonych, zakup środków ochrony osobistej  oraz przeprowadzenie szkoleń lub/ i wsparcia psychologicznego</t>
  </si>
  <si>
    <t>inwestycja dot. instalacji sieci ściekowej, zabezpieczenia odpadów skażonych, zakup sprzętu i urządzeń oraz przeprowadzenie szkoleń lub/ i wsparcia psychologicznego</t>
  </si>
  <si>
    <t>inwestycja dot.instalacji dystrybucji tlenu, instalacji sieci ściekowej, zabezpieczenia odpadów skażonych, wykonanie robót budowlanych  oraz przeprowadzenie szkoleń lub/ i wsparcia psychologicznego</t>
  </si>
  <si>
    <t xml:space="preserve">inwestycja dot.instalacji dystrybucji tlenu, instalacji sieci ściekowej, zabezpieczenia odpadów skażonych, zakup sprzętu i urządzeń oraz wykonanie robót budowlanych </t>
  </si>
  <si>
    <t>zakup środków ochrony osobistej, sprzęt</t>
  </si>
  <si>
    <t>zakup środków ochrony osobistej, sprzętu,roboty budowlane</t>
  </si>
  <si>
    <t>sprzęt wyposażenie, środki ochrony osobistej, roboty budowlane</t>
  </si>
  <si>
    <t>instalacja tlenowa, sprzęt i wyposażenie, wykonanie robót budowlanych oraz przeprowadzenie szkoleń lub/i wsparcia psychologicznego</t>
  </si>
  <si>
    <t>zakup sprzętu i urządzeń oraz przeprowadzenie szkoleń lub/ i wsparcia psychjologicznego</t>
  </si>
  <si>
    <t>instalacja tlenowa, instalacja sieci ściekowej, sprzęt i wyposażenie, przeprowadzenie szkoleń lub/i wsparcia psychologicznego</t>
  </si>
  <si>
    <t>intalacje ściekowe, sprzęt i wyposażenie, wykonanie robót budowlanych oraz przeprowadzenie szkoleń lub/ i wsparcia psychologicznego</t>
  </si>
  <si>
    <t>Dostęp do wysokiej jakości usług zdrowotnych i społecznych w zakresie usług zdrowotnych - opieka nad osobami starszymi, w tym z niepełnosprawnościami w obszarze działań związanych z zapobieganiem, przeciwdziałaniem i zwalczaniem koronawirusa wywołującego chorobę COVID-19 (PI 9iv), Tytuł projektu: Opolskie przeciw COVID–19</t>
  </si>
  <si>
    <t>I kwartał 2020</t>
  </si>
  <si>
    <t>TAK</t>
  </si>
  <si>
    <t>NIE DOTYCZY</t>
  </si>
  <si>
    <t>Nazwa Programu: Regionalny Program Operacyjny Województwa Opolskiego na lata 2014 – 2020</t>
  </si>
  <si>
    <t>Liczba podmiotów leczniczych objętych wsparciem w zakresie zwalczania lub przeciwdziałania skutkom pandemii COVID-19 (szt.)</t>
  </si>
  <si>
    <t>W ramach projektu zaplanowano  zakup maseczek różn. rodz.516210szt., fartuchów różn.rodz.12450szt, rękawiczek jednoraz.(opak.100szt.) 34743szt i opak. 200szt. 10544szt., rękawiczek jał. 1000szt.,przyłbic 9658szt., ochraniaczy na buty 6000szt., pościeli jednoraz. 100szt, środków do dezynf. rąk,pow.,ciała 11622L, chusteczek do dezynf. 318op.(160szt.), dozowników do środków dezynf. 20szt., mydła do rąk 270op.(5L), urządz. do zamgławiania pom. 1szt, lampy bakteriobójczej1szt., kombinez+buty+rękawice 43610szt., gogli 48347szt., opryskiwaczy (dekontaminator) 528 szt., toreb na sprzęt 528szt., worków na odpady 5280szt, kompresów gaz. jałowych 500szt,gazików do dezynf. 2000szt.,czepków 3000szt., kombinez. 150szt., półmasek FFP3 52657szt. i FFP2 76982szt.filmiki instruktażowe edukacyjne (umowa o dzieło) 8szt; filmiki szkol. dla strażaków 7szt.; usługa videofilmowania, montażu, oprac. dźwięk. 6szt; płyty DVD filmy dla strażaków 528szt. oraz dla płyty DVD dla różnych grup społ. 18000szt; artykuł NTO zapowiadający filmy edukac. dla różnych grup społ. 1 szt.; kampania internetowa filmów 1szt.; wkładki do NTO 17000szt.; zakup audycji i emisja w radiu DOXA 10 audycji po 300 sek. emisja audycji w Radiu Park i Nysa (10 audycji po 300 sek.); lunchboxy dla grup przedszkolnych 500szt. i krokomierze 100szt. (nagrody w konkursach); zestawy ochr. osobistej dla seniorów 9000szt.; koperty życia z ulotkami 20600szt., usługa konsultacji medycznych treści 1szt.;</t>
  </si>
  <si>
    <t>W ramach projektu przewidziano zakup kombinezonów ochrononych 5041 szt., półmasek (FFP2,FFP3) 46404 szt., fartuchów włókninowych 44903 szt., maseczek chirurgicznych 100733 szt., gogli 540 szt., rękawic (opak. 200 szt.) 7625 szt., rękawic (opak. 10 0 szt.) 814 szt., odzieży jednorazowej (bluza,spodnie) 8119 szt., pościeli jednorazowej 10520 szt., osłon na buty 11 544 szt., płynu do dezynfekcji rąk i pow. 3052 szt., preparatu do mycia i dezynfekcji powierzchni w postaci tabletek 155 szt., płynu do dezynfekcji powierzchni w postaci piany 138 szt., chusteczek do dezynfekcji powierzchni (opak. 200 szt.) 1736 szt., płynu do dekontaminatora 243szt., czepków (opak. 40 szt.) 17308 szt.,fartuchów barierowych (opak. 10 szt.) 10632 szt., dekontaminatora 5 szt., kabiny dezynfekcyjnej z funkcją mieszania temperatury 2 szt., lamp bakteriobójczych 23 szt., wózków do
transportu odpadów medycznych 13 szt., stelaży na odpady 19 szt., mopów 10 000 szt.;kardiomonitorów 2 szt., kapnografów 2 szt., Aparatu EKG 3 szt., wózka do transportu chorych w pozycji leżącej 3 szt., wózka do transportu chorych w izolacji 1szt., aparatów do pomiaru parametrów krytycznych 4 szt., pomp infuzyjnych 4 szt., ssaków 6 szt, nebulizatorów pneumatycznch 101 szt, akcesoria do respiratora (nebulizator) 1 szt., ręcznych resuscytatorów dla dorosłych jednorazowego użytku 150 szt, pulsoksymetrów 17 szt., aparatów do pomiaru RR 36 szt., termometrów bezdotykowych 29 szt., laryngoskopów 28 szt., łyżek do laryngoskopu 190 szt, rurek do intubacji 254 szt., masek krtaniowych 44 szt., rurek ustno-gardłowych 655 szt.,
stetoskopów 133 szt., spirometru transportowego 1 szt., bronchofiberoskopów z wyposażeniem 2 szt., dozowników do tlenu 100 szt.,
akcesoria do dozowników do tlenu (respiflo, zatyczka do cewników jałowa) 1260 szt., szafy do przechowywania endoskopu do badań 1 szt., wózków do transportu endoskopu do badań 2 szt., aparatu USG 1 szt., defibrylatora 1 szt., wózka do transportu zwłok 1 szt., przenośnego aparatu RTG
1 szt., urządzenia - super indukcyjna stymulacja 1 szt., siłowni zewnętrznej - komplet urządzeń-1 szt., urządzenia VR TierOne 1 szt.;
Ponadto w procjekcie zaplanowano postawienie śluz 9 szt., wymiana drzwi wejściowych 1 szt., wydzielenie pomieszczenia na poczekalnię dla pacjentów 1 szt.; Prace budowlane mające na celu adaptację pomieszczenia do montażu i uruchomienia tomografu komputerowego 1 szt.</t>
  </si>
  <si>
    <t>W ramach projektu przewidziano zakup kombinezonów 66 szt., zestawów kombinezon+buty+rękawice 808 szt., półmasek klasa filtra FFP3 1607szt. i FFP2 2020 szt., przyłbic 134szt., rękawic jednorazowych lateks/nitryl/winyl (op.100szt.) 606szt., fartuchów 6150 szt., maseczek chirurgicznych 16450szt., gogli ochronnych 229 szt., rękawic 1240 szt., osłon na buty 2000 szt., dekontaminatora z płynem 2 szt., fartuchów barierowych 300 szt., pościeli jednorazowej 3400 szt., środek dezynfekcyjny do rąk i powierzchni 853 L, rękawic jałowych 1000 szt., pojemników na odpady medyczne (60L) 100 szt., testy na grypę 385 szt. W ramach projektu zaplanowano również montaż automatyki drzwiowej wraz z systemem komunikacji oraz automatycznym pomiarem temperatury</t>
  </si>
  <si>
    <t>W ramach projektu przewidziano akup kombinezonów ochronnych 450szt., kombinezon+buty+rękawice 1487szt., półmasek (FFP2,FFP3) 7140szt., fartuchów jednorazowych włókninowych 333szt., maseczek chirurgicznych 12000 szt., rękawic jednorazowych (op.200szt.) 2368szt., rękawic jednorazowych lateks/nitryl/winyl (op.100szt.) 1180szt., pościeli jednorazowej 3478szt., chusteczek dezynfekcyjnych (op.200szt.) 2200 szt., urządzeń do fumigacji 4szt., naboi do urządzeń do fumigacji 300 szt., dekontaminatora 2szt.,urządzenie na środki myjąco-dezynfekujące do pomieszczenia dekontaminacji kozetek, łóżek i sprzętu transportowego 1szt., wózków do transportu odpadów medycznych 2szt., dozowników bezkontaktowych 50 szt., lamp bakteriobójczych 15 szt., respiratora 1 szt., aparatu USG 1szt., aparatu do terapii nerkozastępczej 1 szt., kardiomonitora 1 szt., pomp infuzyjnych 12 szt., łóżek intensywnej terapii z materacem przeciwodleżynowym 1 szt., mobilnego aparat RTG 1 szt., wózków do transportu chorych w pozycji leżącej 4 szt., wózków do transportu niepełnosprawnych w pozycjisiedzącej 2 szt.</t>
  </si>
  <si>
    <t>W ramach projektu przewidziano zakup rękawic z przedłużonym mankietem 3650 szt., rękawic nitrylowych (bezpudrowych) 7201 szt., kombinezonów jednorazowych 17750 szt., fartuchów flizelinowych jednorazowych 80880 szt., masek ochronnych o klasie filtra FFP3 71757 szt., masek ochronnych o klasie filtrea FFP2 17826 szt., chusteczek dezynfekcyjnych z alkoholem 8715 szt., chusteczek dezynfekcyjnych do powierzchni 4982 szt., pojemników na odpady zakaźne 30488 szt., termometrów laserowych 28 szt., dozowników na środki dezynfekcyjne do rąk 4000 szt., wkładów ze środkiem do dezynfekcji 15259 szt., worków czerwonych na odpady (120L) 4642 szt., worków czerwonych na odpady (30L) 6000 szt.,maseczek jednorazowych trójwarstwowych 351000 szt., dozowników środków dezynfekcyjnych bezdotykowych 14 szt., rękawic owsianych (opak. 100 szt.) 100 opak., filtrów do
półmasek 2000 szt., ochraniaczy na obuwie 2500 szt., p$nu do dezynfekcji powierzchni (51) 120 opak.;wirówki laboratoryjnej 1 szt., bloku grzewczego 1 szt., próbówek i wymazówek do poboru, transportu i badań w kierunku SARS-CoV-2 221000 szt., odczynników i testów do izolacji RNA i badania w kierunku SARS-CoV-2 76458 opak. (opak. 48 szt.), pipet i końcówki do pipet (op. 100 szt.) 361 opak., komory laminarnej ze stacjonarnym zestawem komputerowym do zbierania i analizy prób 1 szt., aparatu do izolacji materiału genetycznego wirusa SARS-COV-2 z zestawem ekstrakcyjnym – 1 szt., aparatu do detekcji wirusa SARS-CoV-2 1szt., lamp UV przepływowych 8 szt., automatycznego autoklawu (sterylizatora parowego) 1 szt., zamrażarki niskotemperaturowej 1 szt.;</t>
  </si>
  <si>
    <t>W ramach projektu przewidziano zakup masek ochronnych (personel) 14100 szt., fartuchów ochronnych 1800 szt., rękawic nitrylowych (op. po 100 szt.) 1000 szt., środków do dezynfekcji powierzchni 120 L, dozowników do dezynfekcji bezdotykowych 3 szt., namiotów segregacyjnych 3 szt., lamp UV przepływowych 15 szt.</t>
  </si>
  <si>
    <t>W ramach projektu przewidziano zakup kombinezonów ochronnych 25500 szt., zestawów kombinezon+buty+rękawice 556 szt., okularów/gogli ochronnych 3165 szt., masek FFP3 158037szt. i FFP2 1191szt., rękawic 3 mln szt., rękawic jednorazowych lateks/nitryl/winyl/ (opak. 100 szt.) 417 opak., maseczek chirurgicznych 6950 szt., przyłbic 3015 szt., środków do dezynfekcji (Surfanios Premium, Antibac, Nocolyse, Mikrozid), wyrobów medycznych (gazy ,opatrunki , itd.), nocospray do dezynfekcji 13 szt.;karetki z wyposaż. 2szt., karetki z zestawem transportowym 7 szt., Lifepak 13 szt., ssaki elektryczne 13 szt., pulsoksymetrów 93 szt., respiratorów transportowych 13 szt., Lucas do reanimacji 5 szt., termometrów bezdotykowych 30 szt., pomp infuzyjnych 30 szt., ciśnieniomierzy dla dzieci i dorosłych po 30 szt., tuszy do drukarek 300 szt., agregatu prądotwórczego 10 szt., agregatu rozruchowego 10 szt., zestawów do konikopunkcji 100 szt., zestawy doszpikowe 143 szt., aparaty do szybkiego tłoczenia 20 szt., maski I-gel 336 szt., opatrunki oparz. 210000 szt., koce termiczne 38461 szt., zestawy porodowe 30 szt., przewody oddechowe do respiratorów 86 szt., kapnografy 50 szt.plecaki ratownicze 35 szt., torby tlenowe 19 szt., torby termiczne do amuptacji 11 szt. deski ortopedyczne 46 szt., kołnierze ortopedyczne 925 szt., torby opatrunkowe 33 szt., zestaw
szyn unieruchamiających 55 szt., koce bakteriostatyczne 183 szt., materace próżniowe 13 szt., kamizelki KED 35 szt., ssak ręczny 23 szt., wideolaryngoskop 13 szt., pulsyksometr napalcowy 80 szt., worki samorozspręźalne (dzieci, dorośli, noworodki) 150 szt., reductor Mediselcel 30 szt., reductor Mediflow 30 szt., reductor Mediregll 30 szt., elektrody do stymulacji przezskórnej 760 szt., worki na odpady medyczne 3000 szt., rękojeść do intubacji 30 szt.</t>
  </si>
  <si>
    <t>W ramach projektu przewidziano zakup masek FFP2 2756 szt., FFP2 410 szt., FFP3 605 szt., maseczek chirurgicznych 12400 szt., maseczek chirurgicznych 500 szt., zestawów kombinezon+buty+ rękawice 484 szt., gogli ochronnych 228 szt., przyłbic 199 szt., rękawic jednorazowych lateks/nitryl/ winyl (opak. 100 szt.) 800 szt., przenośnego biosanitazera (automat do nietoksycznej dezynfekcji pomieszczeń) 1 szt., wyposażenia sprężarkowni obsługującej centralną sterylizatornię i blok operacyjny (sprężarka z osprzętem, osuszacz) 1 szt., Środki do dezynfekcji sprzętu medycznego ACIDGLAS C2 6 szt., Środki do dezynfekcji sprzętu medycznego DETERLIQUID C2 5 szt., Środki do dezynfekcji sprzętu medycznego ECOSEPT 2 szt., termometrów medycznych do pomiaru temperatury w uchu (zakres temperatur 20°-42,2°) 3 szt., respiratora 2 szt., stacjonarnego aparatu RTG 1 szt., aparatu do znieczuleń 1 szt., diatermii chirurgicznej 1 szt., aparatu do pomiaru parametrów krytycznych 1 szt., ambulansu 1 szt.</t>
  </si>
  <si>
    <t>W ramach projektu przewidziano zakup kombinez. ochr. typu TYVEK classic 3000 szt., gogli 25szt., maseczek (FFP2,FFP3) 15000szt., maseczek chirurg 30000szt., przyłbic 200szt., mundurków med. 300szt., rękawic diagnost./jednoraz./lateks/winyl/nitryl (op.100szt) 3793szt., obuwia chirurg. 300szt., preparaty do dezynf. rąk i pow. każdy po 900L, lampy bakteriobójczej przepływowej 7szt., myjni-dezynfektora 9szt., jednoraz. wkładu do mopa 7200szt., kija alum. do mopa 12szt., uchwytu do mopa 12szt., dozownika do chusteczek wielokrotnego
użytku 24szt., chusteczki do dozownika 108op., wózek transportowy czystej i brudnej bielizny 3szt., dozownika autom. z stacją dozującą 18szt., fartuchów jednoraz. użytku 13000szt, czepek jednorazowy 4000szt., wysokie ochraniacze na obuwie 4200szt;urządzenia do kompresji klatki piersiowej LUCAS 3 - 2szt., wideolaryngoskopu 7szt., monitora/ defibrylatora Lifepak 8 szt., dozownika tlenowy typu AGA 40szt., respiratora transportowego (ratowniczego) 1szt., pompy infuzyjnej 10szt., inhalatora pneumatycznego 10szt., respiratora 1 szt., wózka anestezjologicznego ANS/ABS 2 szt., wózka oddziałowego 6szt., wózka zabiegowego 6szt., aparatu USG 1szt., wkład jednoraz. do ssaka 150szt., aparatu do pomiaru ciśnienia tętn krwi 12szt., łóżek szpitalnych
60 szt., inhalatora ultradźw. z wibroaerozolem 2 szt., przenośnego koncentratora tlenu 1szt., aparat do nieinwazyjnego wentyl 2szt., pulsyksometrów 7 szt.
W projekcie zaplanowano również przebudowę jednoosobowej sali chorych na Oddziale Chorób Płuc dla Dzieci w Szpitalu w Kup, na izolatkę oddziałową z instalacją wentylacyjną mechaniczną spełniającą aktualne standardy techniczne i sanitarne ( prace budowlane i instalacyjne) -1 szt., opracowanie projektu budowlanego oraz wykonanie robót budowlanych i instalacyjnych przebudowy sal jednoosobowych na izolatki na odcinku zakaźnym Oddziału Chorób Płuc dla Dorosłych oraz na Oddziale Geriatrycznym Szpitala w Kup – 1 szt.;</t>
  </si>
  <si>
    <t>W ramach projektu przewidziano zakup rękawic nitrylowych 3000 szt., rękawic jednorazowych lateks/nitryl/winyl (opak. 100 szt.) 5000 szt., czepków medycznych 2600 szt., ochraniaczy na obuwie jednorazowe 4600 szt., maseczek chirurgicznych 20500 szt., fartuchów ochronnych nieprzemakalnych 93 szt., półmasek (filtr FFP2) 4970 szt. i FFP3 1300 szt., kombinezonów jednorazowych ochronnych 63 szt., zestawów kombinezon+buty+rękawice 400 szt., gogli ochronnych 47 szt., przyłbic 23 szt., środka do dezynfekcji rąk (1L) 479 L, chusteczek do dezynfekcji 71300 szt., środka do dezynfekcji powierzchni 619 L, środka do dezynfekcji powierzchni 16000 tabl., testy antygenowe (Panbio COVID-19) 1600 szt., fartuchów medycznych z mankietami (włókninowych bądź flizelinowych) 6000 szt., pulsoksymetrów na palec 2 szt., termometrów bezdotykowych 3 szt., dekontaminatora 1szt., zamgławiacza 1 szt., stacji do dezynfekcji bezdotykowej/łokciowej 6 szt.</t>
  </si>
  <si>
    <t>W ramach projektu przewidziano zakup:masek chirur. 17800szt, półmasek FFP2 3275 szt i FFP3 100 szt, rękawic jedn. lateks/nitryl/winyl (opak.100szt) 1208 szt, przyłbic 19 szt, chust. dezynf. 65 op, Sterisol Ethanol 115 op, Aniosgel 85NPC 228 op,Titan Chlor PLUS 24 op, Octenisept 1L 14 szt, Octenisept 250ml 17 szt, Kodan 1L 10 szt, rękawic nitryl. 225 op., rękawic med. do procedur wys. ryzyka 2984 szt, fartuchów barier. 226szt, fartuchów ochr. lekkich 4328 szt, zamgławiacz 8 szt, zestawów: kombinezon + półmaska + okulary + rękawiczki + nakłady na buty + worek na odpady 40 szt, ubrań chirurg. ochr. 2657 kpl, czepków ochr. 2300 szt, sprzęt do dezynfekcji 9szt., rękawice foliowe 94300 szt., osłona PET 5szt., MEXIPOl płyn do dezynf. 6 szt., Urządz. Induct Med. 7 szt. Zaplanowano również Prace modernizacyjne w izbie przyjęć, celem oddzielenia pracowników od pacjentów</t>
  </si>
  <si>
    <t xml:space="preserve">W ramach projektu przewidziano zakup kombinezon ochronnych 4096 szt., zestawów kombinezon+buty+rękawice 164 szt., fartuchów pełnobarierowych wodoodpornych 32047szt., półmasek FFP2/FFP3 1175 szt., gogle/przyłbice 848szt., rękawiczek diagnostycznych/ chirurgicznych 399600 szt., rękawic jednorazowych lateks/nitryl/winyl (opak. 100 szt.) 123 szt., czepków ochronnych 1500 szt., ochraniaczy na buty 3070 szt., maseczek chirurgicznych 23927 szt., dezynfekatorów 3 szt., zamgławiaczy 3 szt., lamp bakteriobójczych 4 szt., myjni do butów 1 szt., środków do higienicznej i chirurgicznej dezynfekcji rąk, ciała, powierzchni, sprzętu medycznego i innych powierzchni 1680 szt. oraz zakup  układu kamer cyfrowych na oddziale (umożliwiający obserwację każdego pacjenta - podgląd: gabinet zabiegowy, stanowisko pielęgniarki, okablowanie, dostawa kamer kopułkowych IP, dostawa i montaż rejestratora IP - 8 kanałowego, zasilacza UPS, monitora 24"), kardiomonitora 1 szt., aparatu do EKG 1 szt., lodówek na materiał biologiczny 2 szt., komory izolacyjnej 1 szt.;
Ponadto zaplanowano wykonanie wydzielenie ściankami działowymi z GK obszarów zagrożonych od części "czystej" w oddziale 2 szt.(Klinika w Kędzierzynie-Koźlu i w Nysie); wydzielenie odseparowanego gabinetu USG wraz z dostosowaniem izby przyjęć do „triagu” pacjentów i wydzieleniem dróg pacjenta 1 szt. (Klinika w Kędzierzynie-Koźlu); wybudowanie odseparowanej wiaty na odpady celem segregacji odpadów skażonych 1szt. (Klinika w Kędzierzynie-Koźlu); montaż przeszklonych osłon chroniących personel na recepcji i w punktach pielęgniarskich – zabudowa meblowa (lada w punkcie pielęgniarskim) wraz z barierą szklaną chroniącą personel przed potencjalnym zagrożeniem – nad blatem lady (Klinika w Kędzierzynie-Koźlu);  wykonanie instalacji wentylacji i klimatyzacji oraz elektrycznej i niskoprądowej w gabinecie USG/UKG-1 szt. (Klinika w Kędzierzynie-Koźlu), wydzielenie punktu pielęgniarskiego od
korytarza oddziałowego - ścianka działowa z drzwiami z zamkiem szyfrowanym 1 szt. (Klinika w Kędzierzynie-Koźlu), montaź dodatkowych punktów monitoringu pacjentów COVID- 4 stanowiska (Klinika w Kędzierzynie-Koźlu)
</t>
  </si>
  <si>
    <t>W ramach projektu przewidziano zakup masek ochronnych jednorazowych – chirurgicznych 18 500 szt., masek ochronnych FFP3/FFP2 7912 szt., kombinezonów ochronnych barierowych 1010 szt., kombinezonów ochronnych +buty+rękawice 1260 szt., fartuchów ochronnych barierowych 10 898 szt., gogli 130szt., ochraniaczy na obuwie 960 szt., przyłbic 81 szt., środków do dezynfekcji pomieszczeń przez zamgławianie 30 op., urządzenie do zamgławiania pomieszczeń 1szt., myjnia dezynfektor do basenów i kaczek 2szt., rękawic ochronnych nitrylowych 83000 szt., rękawic chirurgicznych 900 szt., rękawic jednorazowych lateks/nitryl/winyl (opak. 100 szt.) 945 szt., fartuchów ochronnych włókninowych 7000 szt., ubranie jednorazowe dwuczęściowe (bluza + spodnie) 1400 kpl.; mobilnego aparatu RTG 1 szt.
Zaplanowano również robory budowlane mające na celu przystosowanie pomieszczenia do izolacji zgodnie z wymogami prawnymi (śluza umywalkowo-fartuchowa, podciśnienie)</t>
  </si>
  <si>
    <t>W ramach projektu przewidziano zakup maseczek FFP2 230 szt., maseczek FFP3 3125 szt., maseczek chirurgicznych 5432 szt., fartuchów długich nieprzemakalnych lub kombinezonów 1000szt., rękawic jednorazowych lateks/nitryl/winyl (opak. 100 szt.) 1675 szt., gogli/przyłbic ochronnych 1064 szt., obuwia ochronnego 1130 szt., środków do dezynfekcji powierzchni i urządzeń 50 op. po 5 L, środków do dezynfekcji rąk 100 op. po 5 L, czepków ochronnych 1000szt., testów antygenowych (do wykrywania COVID-19) 300 szt., kombinezonów ochronnych + buty+rękawice 2200 szt., mat dekontaminacyjnych 12 szt., odzieży ochronnej jednorazowej (bluza/koszula+ spodnie) 4817 szt., akcesoriów zabezpieczających do
SOI (taśmy zabezpieczające) 300 szt., lampy RTG do tomografu komputerowego. Ponadto projekt przewiduje Wybudowanie dwóch śluz sanitarnych dostępowych do części zabiegowej szpitala i OAiIT</t>
  </si>
  <si>
    <t>zakup sprzętu</t>
  </si>
  <si>
    <t>W ramach projektu zaplanowano zakup angiografu 1 szt.</t>
  </si>
  <si>
    <t xml:space="preserve">szkolenia indywidualne i grupowe, wsparcie psychologiczne, </t>
  </si>
  <si>
    <t>sprzęt i wyposażenie, środki ochrony osobistej, roboty budowlane, szkolenia indywidualne i grupowe oraz koszty wsparcia psychologicznego w związku z COVID-19</t>
  </si>
  <si>
    <t>inwestycja dot.instalacji dystrybucji tlenu, instalacji sieci ściekowej, zabezpieczenia odpadów skażonych, zakup sprzętu i urządzeń, wykonanie robót budowlanych oraz przeprowadzenie szkoleń lub/i wsparcia psychologicznego</t>
  </si>
  <si>
    <t>NIe</t>
  </si>
  <si>
    <t>SUMA</t>
  </si>
  <si>
    <t>Liczba wspartych podmiotów leczniczych w związku z pandemią COVID-19 (szt.)</t>
  </si>
  <si>
    <t>SUMA euro</t>
  </si>
  <si>
    <t>SUMA pln</t>
  </si>
  <si>
    <t>kurs (wg tabeli NBP 251/A/NBP/2023 z dnia 2023-12-29)</t>
  </si>
  <si>
    <t>Czy w 2023 r. realizowali Państwo ewaluację z zakresu ochrony zdrowia (w całości lub częściowo poświęconej wsparciu ze środków UE ochrony zdrowia)?</t>
  </si>
  <si>
    <t>Wartość osiągnięta (stan na 31.12.2023 r.)</t>
  </si>
  <si>
    <t>Wartość docelowa (stan na 31.12.2023 r.)</t>
  </si>
  <si>
    <t>Usługi zdrowotne (UZ)</t>
  </si>
  <si>
    <r>
      <t>RPO WO 8.K.1</t>
    </r>
    <r>
      <rPr>
        <sz val="9"/>
        <color rgb="FFFF0000"/>
        <rFont val="Arial"/>
        <family val="2"/>
        <charset val="238"/>
      </rPr>
      <t>6</t>
    </r>
  </si>
  <si>
    <t>Na wniosek końcowy oczekuje jeden projekt z wartością wskaźnika - 6 szt.</t>
  </si>
  <si>
    <t>Wnioski o płatność końcową, w których wykazane zostaną wartości wskaźników, nie zostały jeszcze zatwierdzone na koniec 2023 r.</t>
  </si>
  <si>
    <t>Przekroczenie wartości docelowej wskaźnika wynika z realizacji przez beneficjentów wiekszych wartości niż IZ zaplanowało na etapie szacowania</t>
  </si>
  <si>
    <t>W 2023 r. zrealizowano badanie ewaluacyjne pn. „Ewaluacja Regionalnych Programów Zdrowotnych realizowanych w województwie opolskim”, którego głównym celem była ocena realizacji i efektów wdrożenia w województwie opolskim czterech RPZ wraz z wypracowaniem rekomendacji na przyszłość: 
- Program polityki zdrowotnej w kierunku wczesnego wykrywania wirusa human papilloma – virus (HPV) w województwie opolskim,
- Program poprawy opieki nad matką i dzieckiem (w ramach Programu SSD w województwie opolskim do 2020 roku „Opolskie dla Rodziny”),
- Program rehabilitacji medycznej ułatwiającego powrót do pracy, 
- Program zapobiegający chorobom cywilizacyjnym w aspekcie nadwagi, otyłości i cukrzycy wśród mieszkańców województwa opolskiego.
Programy realizowane były w ramach RPO WO 2014-2020, w ramach Działania 7.4 „Wydłużenie aktywności zawodowej w zakresie usług zdrowotnych z zakresu rehabilitacji medycznej ułatwiających powroty do pracy” oraz Działania 8.1 „Dostęp do wysokiej jakości usług zdrowotnych i społecznych w zakresie wsparcia rodziny i pieczy zastępczej. 
W trakcie badania pozytywnie oceniono zarówno system wdrażania Regionalnych Programów Zdrowotnych w województwie opolskim, jak i osiągnięte efekty Programów. Badanie wykazało, że RPZ:
- pozwoliły na osiągnięcie większości zakładanych celów oraz efektów interwencji, jednak poziom ich skuteczności różnił się od siebie; 
- charakteryzowały się zróżnicowanym poziomem użyteczności rozumianej jako całość efektów wywołanych przez zrealizowaną interwencję w odniesieniu do sformułowanych problemów czy aktualnych wyzwań w obszarze zdrowia w województwie opolskim (odnosząc się jednak do użyteczności rozumianej jako zgodność z potrzebami odbiorców wsparcia wdrażane Programy odznaczały się wysoką użytecznością);
- charakteryzowały się wysoką trafnością, odpowiadając na główne potrzeby zdrowotne identyfikowane w regionie oraz indywidualne potrzeby mieszkańców, nie wyczerpały jednak zapotrzebowania na wsparcie. 
Zgodnie zapisami raportu końcowego, niezbędna jest kontynuacja realizowanych dotychczas działań skoncentrowanych na poprawie sytuacji zdrowotnej mieszkańców Opolszczyzny i zapobieganiu występowaniu problemów zdrowotnych w przyszłości, w tym zwłaszcza w zakresie kompleksowej opieki nad matką i dzieckiem, zapobieganiu chorobom cywilizacyjnym w aspekcie nadwagi, otyłości i cukrzycy oraz rehabilitacji medycznej ułatwiającej powroty do pracy.
Z uwagi na rosnące zapotrzebowanie na realizację usług skierowanych do dzieci, w tym leczenia wad postawy i wad rozwojowych oraz usług bądź świadczeń dla dzieci z niepełnosprawnościami, jak również rosnącą liczbę osób dorosłych wymagających wsparcia w zakresie zdrowia psychicznego, Ewaluator zarekomendował także uruchomienie wsparcia w ww. zakresach, nie zalecił natomiast kontynuacji w nowym okresie finansowania RPZ „Profilaktyka HPV” na poziomie regionalnych (natomiast postulował o przesunięcie wsparcia na poziom krajowy).
Ewaluator sformułował również rekomendację systemową kierowaną do Ministerstwa Zdrowia lub Ministerstwa Funduszy i Polityki Regionalnej (Krajowa Jednostka Ewaluacyjna) wskazującą na potrzebę przeprowadzenia metaewaluacji ewaluacji dotyczących RPZ zrealizowanych w perspektywie 2014-2020.</t>
  </si>
  <si>
    <r>
      <rPr>
        <sz val="9"/>
        <color theme="1"/>
        <rFont val="Arial"/>
        <family val="2"/>
        <charset val="238"/>
      </rPr>
      <t>Beneficjenci, głównie szpitale o zasięgu wojewódzkim, zgodnie z definicją wskaźnika odnoszą szacunki do mieszkańców całego regionu korzystających z ich usług zdrowotnych. IZ nie ma narzędzi aby na poziomie sprawozdawczości wykluczyć sumowanie tych samych potencjalnych pacjentów liczonych wielokrotnie w realizowanych projektach. Zatem wykazana wartość wskaźnika stanowi liczbę ludności w całym województwie opolskim tj. 990 tys. osób</t>
    </r>
    <r>
      <rPr>
        <sz val="10"/>
        <color rgb="FFFF0000"/>
        <rFont val="Arial"/>
        <family val="2"/>
        <charset val="238"/>
      </rPr>
      <t xml:space="preserve">.  </t>
    </r>
  </si>
  <si>
    <r>
      <rPr>
        <b/>
        <sz val="10"/>
        <rFont val="Arial"/>
        <family val="2"/>
        <charset val="238"/>
      </rPr>
      <t>Wskaźnik z działań REACT-EU.</t>
    </r>
    <r>
      <rPr>
        <sz val="10"/>
        <rFont val="Arial"/>
        <family val="2"/>
        <charset val="238"/>
      </rPr>
      <t xml:space="preserve">
Realizacja wskaźnika rezultatu zostanie wykazana w 2024 roku.</t>
    </r>
  </si>
  <si>
    <r>
      <t xml:space="preserve">** W działaniu 8.1 </t>
    </r>
    <r>
      <rPr>
        <b/>
        <i/>
        <sz val="9"/>
        <rFont val="Arial"/>
        <family val="2"/>
        <charset val="238"/>
      </rPr>
      <t xml:space="preserve">Dostęp do wysokiej jakości usług zdrowotnych i społecznych </t>
    </r>
    <r>
      <rPr>
        <b/>
        <sz val="9"/>
        <rFont val="Arial"/>
        <family val="2"/>
        <charset val="238"/>
      </rPr>
      <t>podano wartość alokacji tylko i wyłącznie dla Usług zdrowotnych podczas gdy w SZOOP w działaniu 8.1 uwzględnione są również Usługi społeczne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</si>
</sst>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z_ł_-;\-* #,##0.00\ _z_ł_-;_-* &quot;-&quot;??\ _z_ł_-;_-@_-"/>
    <numFmt numFmtId="165" formatCode="&quot; &quot;#,##0&quot;    &quot;;&quot;-&quot;#,##0&quot;    &quot;;&quot; -&quot;00&quot;    &quot;;&quot; &quot;@&quot; &quot;"/>
    <numFmt numFmtId="166" formatCode="#,##0.00_ ;\-#,##0.00\ "/>
    <numFmt numFmtId="167" formatCode="0.0000"/>
  </numFmts>
  <fonts count="27">
    <font>
      <sz val="11"/>
      <color theme="1"/>
      <name val="Calibri"/>
      <family val="2"/>
      <charset val="238"/>
      <scheme val="minor"/>
    </font>
    <font>
      <sz val="11"/>
      <color theme="1"/>
      <name val="Calibri"/>
      <family val="2"/>
      <charset val="238"/>
      <scheme val="minor"/>
    </font>
    <font>
      <sz val="11"/>
      <color theme="1"/>
      <name val="Calibri"/>
      <family val="2"/>
      <charset val="238"/>
    </font>
    <font>
      <sz val="11"/>
      <color theme="1"/>
      <name val="Czcionka tekstu podstawowego"/>
      <family val="2"/>
      <charset val="238"/>
    </font>
    <font>
      <sz val="11"/>
      <name val="Calibri"/>
      <family val="2"/>
      <charset val="134"/>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b/>
      <sz val="9"/>
      <name val="Arial"/>
      <family val="2"/>
      <charset val="238"/>
    </font>
    <font>
      <b/>
      <i/>
      <sz val="9"/>
      <name val="Arial"/>
      <family val="2"/>
      <charset val="238"/>
    </font>
    <font>
      <b/>
      <sz val="11"/>
      <color theme="1"/>
      <name val="Calibri"/>
      <family val="2"/>
      <charset val="238"/>
      <scheme val="minor"/>
    </font>
    <font>
      <b/>
      <sz val="14"/>
      <color theme="1"/>
      <name val="Calibri"/>
      <family val="2"/>
      <charset val="238"/>
      <scheme val="minor"/>
    </font>
    <font>
      <sz val="11"/>
      <color theme="1"/>
      <name val="Arial"/>
      <family val="2"/>
      <charset val="238"/>
    </font>
    <font>
      <sz val="12"/>
      <color theme="1"/>
      <name val="Arial"/>
      <family val="2"/>
      <charset val="238"/>
    </font>
    <font>
      <sz val="10"/>
      <color theme="1"/>
      <name val="Calibri"/>
      <family val="2"/>
      <charset val="238"/>
      <scheme val="minor"/>
    </font>
    <font>
      <sz val="9"/>
      <color theme="1"/>
      <name val="Calibri"/>
      <family val="2"/>
      <charset val="238"/>
      <scheme val="minor"/>
    </font>
    <font>
      <sz val="10"/>
      <name val="Calibri"/>
      <family val="2"/>
      <charset val="238"/>
      <scheme val="minor"/>
    </font>
    <font>
      <b/>
      <sz val="9"/>
      <color theme="1"/>
      <name val="Calibri"/>
      <family val="2"/>
      <charset val="238"/>
      <scheme val="minor"/>
    </font>
    <font>
      <b/>
      <i/>
      <sz val="9"/>
      <color theme="1"/>
      <name val="Arial"/>
      <family val="2"/>
      <charset val="238"/>
    </font>
    <font>
      <sz val="9"/>
      <name val="Arial"/>
      <family val="2"/>
      <charset val="238"/>
    </font>
    <font>
      <b/>
      <sz val="11"/>
      <color theme="1"/>
      <name val="Arial"/>
      <family val="2"/>
      <charset val="238"/>
    </font>
    <font>
      <sz val="11"/>
      <name val="Arial"/>
      <family val="2"/>
      <charset val="238"/>
    </font>
    <font>
      <sz val="10"/>
      <color rgb="FFFF0000"/>
      <name val="Arial"/>
      <family val="2"/>
      <charset val="238"/>
    </font>
    <font>
      <sz val="10"/>
      <color theme="1"/>
      <name val="Arial"/>
      <family val="2"/>
      <charset val="238"/>
    </font>
    <font>
      <sz val="10"/>
      <name val="Arial"/>
      <family val="2"/>
      <charset val="238"/>
    </font>
    <font>
      <b/>
      <sz val="10"/>
      <name val="Arial"/>
      <family val="2"/>
      <charset val="238"/>
    </font>
  </fonts>
  <fills count="14">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bgColor theme="6" tint="0.79998168889431442"/>
      </patternFill>
    </fill>
    <fill>
      <patternFill patternType="solid">
        <fgColor theme="9" tint="0.59999389629810485"/>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7"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164" fontId="1" fillId="0" borderId="0" applyFont="0" applyFill="0" applyBorder="0" applyAlignment="0" applyProtection="0"/>
    <xf numFmtId="0" fontId="2" fillId="0" borderId="0"/>
    <xf numFmtId="0" fontId="1" fillId="0" borderId="0"/>
    <xf numFmtId="0" fontId="3" fillId="0" borderId="0"/>
    <xf numFmtId="0" fontId="1" fillId="0" borderId="0"/>
    <xf numFmtId="0" fontId="4" fillId="0" borderId="0">
      <alignment vertical="center"/>
    </xf>
    <xf numFmtId="0" fontId="1" fillId="0" borderId="0"/>
  </cellStyleXfs>
  <cellXfs count="259">
    <xf numFmtId="0" fontId="0" fillId="0" borderId="0" xfId="0"/>
    <xf numFmtId="164" fontId="5" fillId="0" borderId="0" xfId="1" applyFont="1"/>
    <xf numFmtId="0" fontId="5" fillId="0" borderId="0" xfId="0" applyFont="1"/>
    <xf numFmtId="0" fontId="5" fillId="0" borderId="0" xfId="0" applyFont="1" applyAlignment="1">
      <alignment wrapText="1"/>
    </xf>
    <xf numFmtId="0" fontId="6" fillId="0" borderId="0" xfId="0" applyFont="1"/>
    <xf numFmtId="0" fontId="7" fillId="0" borderId="0" xfId="0" applyFont="1"/>
    <xf numFmtId="164" fontId="8" fillId="0" borderId="0" xfId="1" applyFont="1"/>
    <xf numFmtId="0" fontId="8" fillId="0" borderId="0" xfId="0" applyFont="1"/>
    <xf numFmtId="0" fontId="5" fillId="2" borderId="1" xfId="0" applyFont="1" applyFill="1" applyBorder="1" applyAlignment="1">
      <alignment horizontal="left" vertical="top" wrapText="1"/>
    </xf>
    <xf numFmtId="0" fontId="5" fillId="0" borderId="0" xfId="0" applyFont="1" applyAlignment="1">
      <alignment horizontal="center" vertical="center" wrapText="1"/>
    </xf>
    <xf numFmtId="0" fontId="9" fillId="0" borderId="0" xfId="0" applyFont="1"/>
    <xf numFmtId="4" fontId="5" fillId="0" borderId="0" xfId="0" applyNumberFormat="1" applyFont="1"/>
    <xf numFmtId="0" fontId="11" fillId="0" borderId="0" xfId="0" applyFont="1" applyAlignment="1">
      <alignment horizontal="center" vertical="center"/>
    </xf>
    <xf numFmtId="0" fontId="13" fillId="0" borderId="0" xfId="0" applyFont="1"/>
    <xf numFmtId="0" fontId="5" fillId="2" borderId="1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14" fillId="0" borderId="0" xfId="0" applyFont="1" applyAlignment="1">
      <alignment vertical="center"/>
    </xf>
    <xf numFmtId="0" fontId="5" fillId="0" borderId="1" xfId="0" applyFont="1" applyBorder="1" applyAlignment="1">
      <alignment horizontal="left" vertical="center"/>
    </xf>
    <xf numFmtId="0" fontId="5" fillId="0" borderId="12" xfId="0" applyFont="1" applyBorder="1" applyAlignment="1">
      <alignment horizontal="left" vertical="center" wrapText="1"/>
    </xf>
    <xf numFmtId="0" fontId="17" fillId="0" borderId="1" xfId="0" applyFont="1" applyBorder="1" applyAlignment="1">
      <alignment horizontal="left" vertical="center" wrapText="1"/>
    </xf>
    <xf numFmtId="0" fontId="18" fillId="0" borderId="0" xfId="0" applyFont="1"/>
    <xf numFmtId="0" fontId="5" fillId="0" borderId="16" xfId="0" applyFont="1" applyBorder="1" applyAlignment="1">
      <alignment horizontal="left" vertical="center" wrapText="1"/>
    </xf>
    <xf numFmtId="0" fontId="6" fillId="0" borderId="0" xfId="0" applyFont="1" applyAlignment="1">
      <alignment horizontal="center" vertical="center" wrapText="1"/>
    </xf>
    <xf numFmtId="0" fontId="5" fillId="2" borderId="17" xfId="0" applyFont="1" applyFill="1" applyBorder="1" applyAlignment="1">
      <alignment horizontal="center" vertical="top" wrapText="1"/>
    </xf>
    <xf numFmtId="0" fontId="15" fillId="3" borderId="0" xfId="0" applyFont="1" applyFill="1" applyAlignment="1">
      <alignment horizontal="center" vertical="center" wrapText="1"/>
    </xf>
    <xf numFmtId="0" fontId="17" fillId="0" borderId="27" xfId="0" applyFont="1" applyBorder="1" applyAlignment="1">
      <alignment horizontal="left" vertical="center"/>
    </xf>
    <xf numFmtId="0" fontId="16" fillId="0" borderId="0" xfId="0" applyFont="1"/>
    <xf numFmtId="0" fontId="19" fillId="2" borderId="12" xfId="0" applyFont="1" applyFill="1" applyBorder="1" applyAlignment="1">
      <alignment horizontal="center" vertical="top" wrapText="1"/>
    </xf>
    <xf numFmtId="0" fontId="19" fillId="2" borderId="16" xfId="0" applyFont="1" applyFill="1" applyBorder="1" applyAlignment="1">
      <alignment horizontal="center" vertical="top" wrapText="1"/>
    </xf>
    <xf numFmtId="0" fontId="19" fillId="2" borderId="16" xfId="0" applyFont="1" applyFill="1" applyBorder="1" applyAlignment="1">
      <alignment horizontal="center" vertical="center" wrapText="1"/>
    </xf>
    <xf numFmtId="4" fontId="5" fillId="0" borderId="1" xfId="0" applyNumberFormat="1" applyFont="1" applyBorder="1" applyAlignment="1">
      <alignment horizontal="right"/>
    </xf>
    <xf numFmtId="0" fontId="5" fillId="7" borderId="9"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16"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20" fillId="0" borderId="1" xfId="0" applyFont="1" applyBorder="1" applyAlignment="1">
      <alignment horizontal="left" vertical="center"/>
    </xf>
    <xf numFmtId="0" fontId="20" fillId="0" borderId="1" xfId="0" applyFont="1" applyBorder="1" applyAlignment="1">
      <alignment horizontal="center" vertical="center"/>
    </xf>
    <xf numFmtId="0" fontId="20" fillId="0" borderId="1" xfId="0" applyFont="1" applyBorder="1" applyAlignment="1">
      <alignment horizontal="left" vertical="center" wrapText="1"/>
    </xf>
    <xf numFmtId="0" fontId="20" fillId="0" borderId="9" xfId="0" applyFont="1" applyBorder="1" applyAlignment="1">
      <alignment horizontal="left" vertical="center" wrapText="1"/>
    </xf>
    <xf numFmtId="0" fontId="20" fillId="4" borderId="1" xfId="0" applyFont="1" applyFill="1" applyBorder="1" applyAlignment="1">
      <alignment horizontal="left" vertical="center"/>
    </xf>
    <xf numFmtId="0" fontId="20" fillId="5" borderId="1" xfId="0" applyFont="1" applyFill="1" applyBorder="1" applyAlignment="1">
      <alignment horizontal="left" vertical="center"/>
    </xf>
    <xf numFmtId="0" fontId="20" fillId="6" borderId="1" xfId="0" applyFont="1" applyFill="1" applyBorder="1" applyAlignment="1">
      <alignment horizontal="left" vertical="center" wrapText="1"/>
    </xf>
    <xf numFmtId="0" fontId="20" fillId="6" borderId="1" xfId="0" applyFont="1" applyFill="1" applyBorder="1" applyAlignment="1">
      <alignment horizontal="left" vertical="center"/>
    </xf>
    <xf numFmtId="0" fontId="20" fillId="0" borderId="16" xfId="0" applyFont="1" applyBorder="1" applyAlignment="1">
      <alignment horizontal="left" vertical="center"/>
    </xf>
    <xf numFmtId="4" fontId="5" fillId="0" borderId="29" xfId="0" applyNumberFormat="1" applyFont="1" applyBorder="1" applyAlignment="1">
      <alignment horizontal="right"/>
    </xf>
    <xf numFmtId="0" fontId="5" fillId="0" borderId="30" xfId="0" applyFont="1" applyBorder="1" applyAlignment="1">
      <alignment vertical="center" wrapText="1"/>
    </xf>
    <xf numFmtId="0" fontId="20" fillId="3" borderId="1" xfId="0" applyFont="1" applyFill="1" applyBorder="1" applyAlignment="1">
      <alignment horizontal="left" vertical="center" wrapText="1"/>
    </xf>
    <xf numFmtId="0" fontId="20" fillId="8" borderId="1" xfId="0" applyFont="1" applyFill="1" applyBorder="1" applyAlignment="1">
      <alignment horizontal="left" vertical="center" wrapText="1"/>
    </xf>
    <xf numFmtId="0" fontId="5" fillId="0" borderId="12" xfId="0" applyFont="1" applyBorder="1" applyAlignment="1">
      <alignment horizontal="left" vertical="center"/>
    </xf>
    <xf numFmtId="164" fontId="5" fillId="0" borderId="0" xfId="1" applyFont="1" applyAlignment="1"/>
    <xf numFmtId="164" fontId="8" fillId="0" borderId="0" xfId="1" applyFont="1" applyAlignment="1"/>
    <xf numFmtId="0" fontId="5" fillId="0" borderId="31" xfId="0" applyFont="1" applyBorder="1" applyAlignment="1">
      <alignment vertical="center" wrapText="1"/>
    </xf>
    <xf numFmtId="0" fontId="20" fillId="3" borderId="29" xfId="0" applyFont="1" applyFill="1" applyBorder="1" applyAlignment="1">
      <alignment vertical="center" wrapText="1"/>
    </xf>
    <xf numFmtId="0" fontId="5" fillId="0" borderId="30" xfId="0" applyFont="1" applyBorder="1" applyAlignment="1">
      <alignment horizontal="left" vertical="center" wrapText="1"/>
    </xf>
    <xf numFmtId="0" fontId="5" fillId="0" borderId="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20" fillId="0" borderId="9" xfId="0" applyFont="1" applyBorder="1" applyAlignment="1">
      <alignment horizontal="left" vertical="center"/>
    </xf>
    <xf numFmtId="4" fontId="20" fillId="0" borderId="1" xfId="0" applyNumberFormat="1" applyFont="1" applyBorder="1" applyAlignment="1">
      <alignment horizontal="right"/>
    </xf>
    <xf numFmtId="0" fontId="9" fillId="0" borderId="1" xfId="0" applyFont="1" applyBorder="1" applyAlignment="1">
      <alignment horizontal="left" vertical="center"/>
    </xf>
    <xf numFmtId="0" fontId="5" fillId="0" borderId="1" xfId="0" applyFont="1" applyBorder="1" applyAlignment="1">
      <alignment horizontal="left" vertical="center" wrapText="1"/>
    </xf>
    <xf numFmtId="0" fontId="8" fillId="0" borderId="1" xfId="0" applyFont="1" applyBorder="1" applyAlignment="1">
      <alignment horizontal="left" vertical="center"/>
    </xf>
    <xf numFmtId="0" fontId="9" fillId="0" borderId="1" xfId="0" applyFont="1" applyBorder="1"/>
    <xf numFmtId="0" fontId="20" fillId="0" borderId="19" xfId="0" applyFont="1" applyBorder="1" applyAlignment="1">
      <alignment horizontal="center" vertical="center" wrapText="1"/>
    </xf>
    <xf numFmtId="0" fontId="20" fillId="0" borderId="11" xfId="0" applyFont="1" applyBorder="1" applyAlignment="1">
      <alignment vertical="center" wrapText="1"/>
    </xf>
    <xf numFmtId="0" fontId="20" fillId="0" borderId="28" xfId="0" applyFont="1" applyBorder="1" applyAlignment="1">
      <alignment vertical="center" wrapText="1"/>
    </xf>
    <xf numFmtId="0" fontId="20" fillId="0" borderId="16" xfId="0" applyFont="1" applyBorder="1" applyAlignment="1">
      <alignment horizontal="left" vertical="center" wrapText="1"/>
    </xf>
    <xf numFmtId="0" fontId="9" fillId="0" borderId="1" xfId="0" applyFont="1" applyBorder="1" applyAlignment="1">
      <alignment horizontal="left" vertical="center" wrapText="1"/>
    </xf>
    <xf numFmtId="0" fontId="5" fillId="0" borderId="0" xfId="0" applyFont="1" applyAlignment="1">
      <alignment vertical="center" wrapText="1"/>
    </xf>
    <xf numFmtId="4" fontId="5" fillId="0" borderId="0" xfId="0" applyNumberFormat="1" applyFont="1" applyAlignment="1">
      <alignment horizontal="right"/>
    </xf>
    <xf numFmtId="4" fontId="7" fillId="0" borderId="0" xfId="0" applyNumberFormat="1" applyFont="1"/>
    <xf numFmtId="0" fontId="8" fillId="10" borderId="26" xfId="0" applyFont="1" applyFill="1" applyBorder="1" applyAlignment="1">
      <alignment horizontal="center" vertical="center"/>
    </xf>
    <xf numFmtId="0" fontId="5" fillId="3" borderId="1" xfId="0" applyFont="1" applyFill="1" applyBorder="1" applyAlignment="1">
      <alignment horizontal="left" vertical="center"/>
    </xf>
    <xf numFmtId="0" fontId="5" fillId="3" borderId="1" xfId="0" applyFont="1" applyFill="1" applyBorder="1" applyAlignment="1">
      <alignment horizontal="left" vertical="center" wrapText="1"/>
    </xf>
    <xf numFmtId="0" fontId="8" fillId="2" borderId="21" xfId="0" applyFont="1" applyFill="1" applyBorder="1" applyAlignment="1">
      <alignment horizontal="center" vertical="top" wrapText="1"/>
    </xf>
    <xf numFmtId="9" fontId="5" fillId="0" borderId="1" xfId="0" applyNumberFormat="1" applyFont="1" applyBorder="1" applyAlignment="1">
      <alignment horizontal="right"/>
    </xf>
    <xf numFmtId="3" fontId="5" fillId="0" borderId="1" xfId="0" applyNumberFormat="1" applyFont="1" applyBorder="1" applyAlignment="1">
      <alignment horizontal="right"/>
    </xf>
    <xf numFmtId="3" fontId="20" fillId="0" borderId="1" xfId="0" applyNumberFormat="1" applyFont="1" applyBorder="1" applyAlignment="1">
      <alignment horizontal="right"/>
    </xf>
    <xf numFmtId="9" fontId="20" fillId="0" borderId="1" xfId="0" applyNumberFormat="1" applyFont="1" applyBorder="1" applyAlignment="1">
      <alignment horizontal="right"/>
    </xf>
    <xf numFmtId="9" fontId="20" fillId="0" borderId="29" xfId="0" applyNumberFormat="1" applyFont="1" applyBorder="1" applyAlignment="1">
      <alignment horizontal="right"/>
    </xf>
    <xf numFmtId="3" fontId="5" fillId="0" borderId="29" xfId="0" applyNumberFormat="1" applyFont="1" applyBorder="1" applyAlignment="1">
      <alignment horizontal="right"/>
    </xf>
    <xf numFmtId="4" fontId="20" fillId="0" borderId="0" xfId="0" applyNumberFormat="1" applyFont="1" applyAlignment="1">
      <alignment horizontal="right"/>
    </xf>
    <xf numFmtId="0" fontId="8" fillId="0" borderId="0" xfId="0" applyFont="1" applyAlignment="1">
      <alignment horizontal="center"/>
    </xf>
    <xf numFmtId="0" fontId="8" fillId="0" borderId="0" xfId="0" applyFont="1" applyAlignment="1">
      <alignment horizontal="right"/>
    </xf>
    <xf numFmtId="4" fontId="20" fillId="0" borderId="0" xfId="0" applyNumberFormat="1" applyFont="1" applyAlignment="1">
      <alignment horizontal="center"/>
    </xf>
    <xf numFmtId="4" fontId="20" fillId="9" borderId="1" xfId="0" applyNumberFormat="1" applyFont="1" applyFill="1" applyBorder="1" applyAlignment="1">
      <alignment horizontal="center"/>
    </xf>
    <xf numFmtId="4" fontId="8" fillId="10" borderId="26" xfId="0" applyNumberFormat="1" applyFont="1" applyFill="1" applyBorder="1" applyAlignment="1">
      <alignment horizontal="center" vertical="center"/>
    </xf>
    <xf numFmtId="166" fontId="20" fillId="8" borderId="1" xfId="1" applyNumberFormat="1" applyFont="1" applyFill="1" applyBorder="1" applyAlignment="1">
      <alignment horizontal="right" wrapText="1"/>
    </xf>
    <xf numFmtId="166" fontId="20" fillId="3" borderId="1" xfId="1" applyNumberFormat="1" applyFont="1" applyFill="1" applyBorder="1" applyAlignment="1">
      <alignment horizontal="right" wrapText="1"/>
    </xf>
    <xf numFmtId="166" fontId="20" fillId="8" borderId="1" xfId="0" applyNumberFormat="1" applyFont="1" applyFill="1" applyBorder="1" applyAlignment="1">
      <alignment horizontal="right" wrapText="1"/>
    </xf>
    <xf numFmtId="166" fontId="20" fillId="3" borderId="1" xfId="0" applyNumberFormat="1" applyFont="1" applyFill="1" applyBorder="1" applyAlignment="1">
      <alignment horizontal="right" wrapText="1"/>
    </xf>
    <xf numFmtId="166" fontId="20" fillId="8" borderId="1" xfId="1" applyNumberFormat="1" applyFont="1" applyFill="1" applyBorder="1" applyAlignment="1">
      <alignment horizontal="right"/>
    </xf>
    <xf numFmtId="166" fontId="20" fillId="3" borderId="1" xfId="0" applyNumberFormat="1" applyFont="1" applyFill="1" applyBorder="1" applyAlignment="1">
      <alignment horizontal="right"/>
    </xf>
    <xf numFmtId="166" fontId="20" fillId="8" borderId="1" xfId="0" applyNumberFormat="1" applyFont="1" applyFill="1" applyBorder="1" applyAlignment="1">
      <alignment horizontal="right"/>
    </xf>
    <xf numFmtId="166" fontId="20" fillId="3" borderId="29" xfId="0" applyNumberFormat="1" applyFont="1" applyFill="1" applyBorder="1" applyAlignment="1">
      <alignment horizontal="right"/>
    </xf>
    <xf numFmtId="14" fontId="20" fillId="8" borderId="1" xfId="1" applyNumberFormat="1" applyFont="1" applyFill="1" applyBorder="1" applyAlignment="1">
      <alignment horizontal="left" wrapText="1"/>
    </xf>
    <xf numFmtId="49" fontId="20" fillId="8" borderId="1" xfId="1" applyNumberFormat="1" applyFont="1" applyFill="1" applyBorder="1" applyAlignment="1">
      <alignment horizontal="left" wrapText="1"/>
    </xf>
    <xf numFmtId="165" fontId="20" fillId="8" borderId="1" xfId="1" applyNumberFormat="1" applyFont="1" applyFill="1" applyBorder="1" applyAlignment="1">
      <alignment horizontal="left" wrapText="1"/>
    </xf>
    <xf numFmtId="0" fontId="20" fillId="8" borderId="1" xfId="0" applyFont="1" applyFill="1" applyBorder="1" applyAlignment="1">
      <alignment horizontal="left"/>
    </xf>
    <xf numFmtId="14" fontId="20" fillId="3" borderId="1" xfId="1" applyNumberFormat="1" applyFont="1" applyFill="1" applyBorder="1" applyAlignment="1">
      <alignment horizontal="left" wrapText="1"/>
    </xf>
    <xf numFmtId="49" fontId="20" fillId="3" borderId="1" xfId="1" applyNumberFormat="1" applyFont="1" applyFill="1" applyBorder="1" applyAlignment="1">
      <alignment horizontal="left" wrapText="1"/>
    </xf>
    <xf numFmtId="165" fontId="20" fillId="3" borderId="1" xfId="1" applyNumberFormat="1" applyFont="1" applyFill="1" applyBorder="1" applyAlignment="1">
      <alignment horizontal="left" wrapText="1"/>
    </xf>
    <xf numFmtId="0" fontId="20" fillId="3" borderId="1" xfId="0" applyFont="1" applyFill="1" applyBorder="1" applyAlignment="1">
      <alignment horizontal="left"/>
    </xf>
    <xf numFmtId="14" fontId="20" fillId="3" borderId="1" xfId="0" applyNumberFormat="1" applyFont="1" applyFill="1" applyBorder="1" applyAlignment="1">
      <alignment horizontal="left" wrapText="1"/>
    </xf>
    <xf numFmtId="49" fontId="20" fillId="3" borderId="1" xfId="0" applyNumberFormat="1" applyFont="1" applyFill="1" applyBorder="1" applyAlignment="1">
      <alignment horizontal="left" wrapText="1"/>
    </xf>
    <xf numFmtId="14" fontId="20" fillId="8" borderId="1" xfId="0" applyNumberFormat="1" applyFont="1" applyFill="1" applyBorder="1" applyAlignment="1">
      <alignment horizontal="left" wrapText="1"/>
    </xf>
    <xf numFmtId="49" fontId="20" fillId="8" borderId="1" xfId="0" applyNumberFormat="1" applyFont="1" applyFill="1" applyBorder="1" applyAlignment="1">
      <alignment horizontal="left" wrapText="1"/>
    </xf>
    <xf numFmtId="0" fontId="20" fillId="8" borderId="1" xfId="0" applyFont="1" applyFill="1" applyBorder="1" applyAlignment="1">
      <alignment horizontal="left" wrapText="1"/>
    </xf>
    <xf numFmtId="0" fontId="20" fillId="3" borderId="1" xfId="0" applyFont="1" applyFill="1" applyBorder="1" applyAlignment="1">
      <alignment horizontal="left" wrapText="1"/>
    </xf>
    <xf numFmtId="164" fontId="20" fillId="3" borderId="1" xfId="0" applyNumberFormat="1" applyFont="1" applyFill="1" applyBorder="1" applyAlignment="1">
      <alignment horizontal="left"/>
    </xf>
    <xf numFmtId="164" fontId="20" fillId="8" borderId="1" xfId="0" applyNumberFormat="1" applyFont="1" applyFill="1" applyBorder="1" applyAlignment="1">
      <alignment horizontal="left"/>
    </xf>
    <xf numFmtId="14" fontId="20" fillId="3" borderId="29" xfId="0" applyNumberFormat="1" applyFont="1" applyFill="1" applyBorder="1" applyAlignment="1">
      <alignment horizontal="left" wrapText="1"/>
    </xf>
    <xf numFmtId="49" fontId="20" fillId="3" borderId="29" xfId="0" applyNumberFormat="1" applyFont="1" applyFill="1" applyBorder="1" applyAlignment="1">
      <alignment horizontal="left" wrapText="1"/>
    </xf>
    <xf numFmtId="0" fontId="20" fillId="3" borderId="29" xfId="0" applyFont="1" applyFill="1" applyBorder="1" applyAlignment="1">
      <alignment horizontal="left"/>
    </xf>
    <xf numFmtId="0" fontId="20" fillId="8" borderId="11" xfId="0" applyFont="1" applyFill="1" applyBorder="1" applyAlignment="1">
      <alignment horizontal="left" wrapText="1"/>
    </xf>
    <xf numFmtId="0" fontId="20" fillId="3" borderId="11" xfId="0" applyFont="1" applyFill="1" applyBorder="1" applyAlignment="1">
      <alignment horizontal="left" wrapText="1"/>
    </xf>
    <xf numFmtId="0" fontId="20" fillId="3" borderId="11" xfId="0" applyFont="1" applyFill="1" applyBorder="1" applyAlignment="1">
      <alignment horizontal="left"/>
    </xf>
    <xf numFmtId="0" fontId="20" fillId="8" borderId="11" xfId="0" applyFont="1" applyFill="1" applyBorder="1" applyAlignment="1">
      <alignment horizontal="left"/>
    </xf>
    <xf numFmtId="0" fontId="20" fillId="3" borderId="28" xfId="0" applyFont="1" applyFill="1" applyBorder="1"/>
    <xf numFmtId="0" fontId="20" fillId="3" borderId="29" xfId="0" applyFont="1" applyFill="1" applyBorder="1"/>
    <xf numFmtId="0" fontId="20" fillId="3" borderId="29" xfId="0" applyFont="1" applyFill="1" applyBorder="1" applyAlignment="1">
      <alignment horizontal="left" wrapText="1"/>
    </xf>
    <xf numFmtId="0" fontId="20" fillId="3" borderId="29" xfId="0" applyFont="1" applyFill="1" applyBorder="1" applyAlignment="1">
      <alignment wrapText="1"/>
    </xf>
    <xf numFmtId="0" fontId="8" fillId="2" borderId="14" xfId="0" applyFont="1" applyFill="1" applyBorder="1" applyAlignment="1">
      <alignment horizontal="left" vertical="center" wrapText="1"/>
    </xf>
    <xf numFmtId="0" fontId="8" fillId="2" borderId="15" xfId="0" applyFont="1" applyFill="1" applyBorder="1" applyAlignment="1">
      <alignment horizontal="left" vertical="center" wrapText="1"/>
    </xf>
    <xf numFmtId="0" fontId="8" fillId="2" borderId="13" xfId="0" applyFont="1" applyFill="1" applyBorder="1" applyAlignment="1">
      <alignment horizontal="left" vertical="center" wrapText="1"/>
    </xf>
    <xf numFmtId="4" fontId="20" fillId="0" borderId="9" xfId="0" applyNumberFormat="1" applyFont="1" applyBorder="1" applyAlignment="1">
      <alignment horizontal="right"/>
    </xf>
    <xf numFmtId="4" fontId="8" fillId="11" borderId="1" xfId="0" applyNumberFormat="1" applyFont="1" applyFill="1" applyBorder="1"/>
    <xf numFmtId="0" fontId="8" fillId="12" borderId="26" xfId="0" applyFont="1" applyFill="1" applyBorder="1" applyAlignment="1">
      <alignment horizontal="center" vertical="center" wrapText="1"/>
    </xf>
    <xf numFmtId="4" fontId="9" fillId="0" borderId="1" xfId="0" applyNumberFormat="1" applyFont="1" applyBorder="1" applyAlignment="1">
      <alignment horizontal="right"/>
    </xf>
    <xf numFmtId="1" fontId="0" fillId="0" borderId="0" xfId="0" applyNumberFormat="1"/>
    <xf numFmtId="3" fontId="5" fillId="0" borderId="1" xfId="0" applyNumberFormat="1" applyFont="1" applyBorder="1" applyAlignment="1">
      <alignment horizontal="right" wrapText="1"/>
    </xf>
    <xf numFmtId="9" fontId="5" fillId="0" borderId="1" xfId="0" applyNumberFormat="1" applyFont="1" applyBorder="1" applyAlignment="1">
      <alignment horizontal="right" wrapText="1"/>
    </xf>
    <xf numFmtId="0" fontId="5" fillId="0" borderId="11" xfId="0" applyFont="1" applyBorder="1" applyAlignment="1">
      <alignment vertical="center" wrapText="1"/>
    </xf>
    <xf numFmtId="3" fontId="5" fillId="0" borderId="0" xfId="0" applyNumberFormat="1" applyFont="1" applyAlignment="1">
      <alignment horizontal="right"/>
    </xf>
    <xf numFmtId="0" fontId="8" fillId="7" borderId="18" xfId="0" applyFont="1" applyFill="1" applyBorder="1" applyAlignment="1">
      <alignment horizontal="center" vertical="center" wrapText="1"/>
    </xf>
    <xf numFmtId="167" fontId="21" fillId="13" borderId="26" xfId="0" applyNumberFormat="1" applyFont="1" applyFill="1" applyBorder="1" applyAlignment="1">
      <alignment horizontal="right"/>
    </xf>
    <xf numFmtId="0" fontId="21" fillId="12" borderId="33" xfId="0" applyFont="1" applyFill="1" applyBorder="1" applyAlignment="1">
      <alignment horizontal="center"/>
    </xf>
    <xf numFmtId="0" fontId="21" fillId="12" borderId="34" xfId="0" applyFont="1" applyFill="1" applyBorder="1" applyAlignment="1">
      <alignment horizontal="center"/>
    </xf>
    <xf numFmtId="4" fontId="22" fillId="12" borderId="26" xfId="0" applyNumberFormat="1" applyFont="1" applyFill="1" applyBorder="1" applyAlignment="1">
      <alignment horizontal="right"/>
    </xf>
    <xf numFmtId="4" fontId="22" fillId="0" borderId="0" xfId="0" applyNumberFormat="1" applyFont="1" applyAlignment="1">
      <alignment horizontal="right"/>
    </xf>
    <xf numFmtId="0" fontId="0" fillId="0" borderId="0" xfId="0" applyAlignment="1">
      <alignment vertical="top"/>
    </xf>
    <xf numFmtId="0" fontId="0" fillId="3" borderId="0" xfId="0" applyFill="1"/>
    <xf numFmtId="0" fontId="5" fillId="7" borderId="18" xfId="0" applyFont="1" applyFill="1" applyBorder="1" applyAlignment="1">
      <alignment horizontal="center" vertical="center" wrapText="1"/>
    </xf>
    <xf numFmtId="0" fontId="5" fillId="3" borderId="35" xfId="0" applyFont="1" applyFill="1" applyBorder="1" applyAlignment="1">
      <alignment horizontal="center" vertical="center" wrapText="1"/>
    </xf>
    <xf numFmtId="0" fontId="20" fillId="0" borderId="35" xfId="0" applyFont="1" applyBorder="1" applyAlignment="1">
      <alignment horizontal="left" vertical="center" wrapText="1"/>
    </xf>
    <xf numFmtId="0" fontId="20" fillId="3" borderId="35" xfId="0" applyFont="1" applyFill="1" applyBorder="1" applyAlignment="1">
      <alignment horizontal="left" vertical="center" wrapText="1"/>
    </xf>
    <xf numFmtId="0" fontId="20" fillId="0" borderId="36" xfId="0" applyFont="1" applyBorder="1" applyAlignment="1">
      <alignment horizontal="left" vertical="center" wrapText="1"/>
    </xf>
    <xf numFmtId="0" fontId="20" fillId="3" borderId="36" xfId="0" applyFont="1" applyFill="1" applyBorder="1" applyAlignment="1">
      <alignment horizontal="left" vertical="center" wrapText="1"/>
    </xf>
    <xf numFmtId="0" fontId="8" fillId="7" borderId="3"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8" fillId="7" borderId="13" xfId="0" applyFont="1" applyFill="1" applyBorder="1" applyAlignment="1">
      <alignment horizontal="center" vertical="center" wrapText="1"/>
    </xf>
    <xf numFmtId="0" fontId="8" fillId="7" borderId="12"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20" fillId="0" borderId="11" xfId="0" applyFont="1" applyBorder="1" applyAlignment="1">
      <alignment horizontal="left" vertical="center"/>
    </xf>
    <xf numFmtId="0" fontId="20" fillId="0" borderId="22" xfId="0" applyFont="1" applyBorder="1" applyAlignment="1">
      <alignment horizontal="left" vertical="center"/>
    </xf>
    <xf numFmtId="0" fontId="5" fillId="0" borderId="0" xfId="0" applyFont="1" applyAlignment="1">
      <alignment horizontal="left" vertical="top" wrapText="1"/>
    </xf>
    <xf numFmtId="0" fontId="20" fillId="0" borderId="11" xfId="0" applyFont="1" applyBorder="1" applyAlignment="1">
      <alignment horizontal="left" vertical="center" wrapText="1"/>
    </xf>
    <xf numFmtId="0" fontId="5" fillId="0" borderId="22" xfId="0" applyFont="1" applyBorder="1" applyAlignment="1">
      <alignment horizontal="left" vertical="center"/>
    </xf>
    <xf numFmtId="0" fontId="20" fillId="0" borderId="39" xfId="0" applyFont="1" applyBorder="1" applyAlignment="1">
      <alignment horizontal="center" vertical="center" wrapText="1"/>
    </xf>
    <xf numFmtId="0" fontId="20" fillId="0" borderId="29" xfId="0" applyFont="1" applyBorder="1" applyAlignment="1">
      <alignment horizontal="left" vertical="center" wrapText="1"/>
    </xf>
    <xf numFmtId="0" fontId="20" fillId="0" borderId="29" xfId="0" applyFont="1" applyBorder="1" applyAlignment="1">
      <alignment horizontal="left" vertical="center"/>
    </xf>
    <xf numFmtId="0" fontId="5" fillId="0" borderId="29" xfId="0" applyFont="1" applyBorder="1" applyAlignment="1">
      <alignment horizontal="left" vertical="center" wrapText="1"/>
    </xf>
    <xf numFmtId="0" fontId="5" fillId="0" borderId="29" xfId="0" applyFont="1" applyBorder="1" applyAlignment="1">
      <alignment horizontal="left" vertical="center"/>
    </xf>
    <xf numFmtId="0" fontId="20" fillId="0" borderId="30" xfId="0" applyFont="1" applyBorder="1" applyAlignment="1">
      <alignment horizontal="left" vertical="center"/>
    </xf>
    <xf numFmtId="0" fontId="5" fillId="0" borderId="11" xfId="0" applyFont="1" applyBorder="1" applyAlignment="1">
      <alignment horizontal="left" vertical="center"/>
    </xf>
    <xf numFmtId="4" fontId="5" fillId="0" borderId="1" xfId="0" applyNumberFormat="1" applyFont="1" applyBorder="1" applyAlignment="1">
      <alignment horizontal="right" vertical="center"/>
    </xf>
    <xf numFmtId="0" fontId="5" fillId="0" borderId="21" xfId="0" applyFont="1" applyBorder="1" applyAlignment="1">
      <alignment horizontal="left" vertical="center"/>
    </xf>
    <xf numFmtId="0" fontId="5" fillId="0" borderId="16" xfId="0" applyFont="1" applyBorder="1" applyAlignment="1">
      <alignment horizontal="left" vertical="center"/>
    </xf>
    <xf numFmtId="4" fontId="5" fillId="0" borderId="16" xfId="0" applyNumberFormat="1" applyFont="1" applyBorder="1" applyAlignment="1">
      <alignment horizontal="right" vertical="center"/>
    </xf>
    <xf numFmtId="0" fontId="5" fillId="0" borderId="22" xfId="0" applyFont="1" applyBorder="1" applyAlignment="1">
      <alignment horizontal="left" vertical="center" wrapText="1"/>
    </xf>
    <xf numFmtId="0" fontId="5" fillId="0" borderId="28" xfId="0" applyFont="1" applyBorder="1" applyAlignment="1">
      <alignment horizontal="left" vertical="center"/>
    </xf>
    <xf numFmtId="0" fontId="5" fillId="0" borderId="29" xfId="0" quotePrefix="1" applyFont="1" applyBorder="1" applyAlignment="1">
      <alignment horizontal="left" vertical="center" wrapText="1"/>
    </xf>
    <xf numFmtId="4" fontId="5" fillId="0" borderId="29" xfId="0" applyNumberFormat="1" applyFont="1" applyBorder="1" applyAlignment="1">
      <alignment vertical="center"/>
    </xf>
    <xf numFmtId="4" fontId="5" fillId="0" borderId="29" xfId="0" applyNumberFormat="1" applyFont="1" applyBorder="1" applyAlignment="1">
      <alignment horizontal="right" vertical="center"/>
    </xf>
    <xf numFmtId="166" fontId="20" fillId="0" borderId="1" xfId="0" applyNumberFormat="1" applyFont="1" applyBorder="1" applyAlignment="1">
      <alignment horizontal="right"/>
    </xf>
    <xf numFmtId="0" fontId="20" fillId="0" borderId="30" xfId="0" applyFont="1" applyBorder="1" applyAlignment="1">
      <alignment wrapText="1"/>
    </xf>
    <xf numFmtId="4" fontId="5" fillId="0" borderId="17" xfId="0" applyNumberFormat="1" applyFont="1" applyBorder="1" applyAlignment="1">
      <alignment horizontal="right" vertical="center"/>
    </xf>
    <xf numFmtId="4" fontId="5" fillId="0" borderId="20" xfId="0" applyNumberFormat="1" applyFont="1" applyBorder="1" applyAlignment="1">
      <alignment horizontal="right" vertical="center"/>
    </xf>
    <xf numFmtId="0" fontId="20" fillId="0" borderId="30" xfId="0" applyFont="1" applyBorder="1" applyAlignment="1">
      <alignment horizontal="left" vertical="top" wrapText="1"/>
    </xf>
    <xf numFmtId="3" fontId="20" fillId="0" borderId="12" xfId="0" applyNumberFormat="1" applyFont="1" applyBorder="1" applyAlignment="1">
      <alignment horizontal="left" vertical="top"/>
    </xf>
    <xf numFmtId="0" fontId="20" fillId="0" borderId="32" xfId="0" applyFont="1" applyBorder="1" applyAlignment="1">
      <alignment horizontal="left" wrapText="1"/>
    </xf>
    <xf numFmtId="0" fontId="5" fillId="0" borderId="32" xfId="0" applyFont="1" applyBorder="1" applyAlignment="1">
      <alignment horizontal="left"/>
    </xf>
    <xf numFmtId="0" fontId="23" fillId="0" borderId="12" xfId="0" applyFont="1" applyBorder="1" applyAlignment="1">
      <alignment horizontal="left" vertical="center" wrapText="1"/>
    </xf>
    <xf numFmtId="0" fontId="5" fillId="0" borderId="12" xfId="0" applyFont="1" applyBorder="1" applyAlignment="1">
      <alignment horizontal="left"/>
    </xf>
    <xf numFmtId="0" fontId="24" fillId="0" borderId="12" xfId="0" applyFont="1" applyBorder="1" applyAlignment="1">
      <alignment horizontal="left" vertical="center" wrapText="1"/>
    </xf>
    <xf numFmtId="0" fontId="24" fillId="0" borderId="12" xfId="0" applyFont="1" applyBorder="1" applyAlignment="1">
      <alignment horizontal="left" wrapText="1"/>
    </xf>
    <xf numFmtId="0" fontId="25" fillId="0" borderId="12" xfId="0" applyFont="1" applyBorder="1" applyAlignment="1">
      <alignment wrapText="1"/>
    </xf>
    <xf numFmtId="166" fontId="5" fillId="3" borderId="1" xfId="0" applyNumberFormat="1" applyFont="1" applyFill="1" applyBorder="1" applyAlignment="1">
      <alignment horizontal="right"/>
    </xf>
    <xf numFmtId="0" fontId="21" fillId="9" borderId="23" xfId="0" applyFont="1" applyFill="1" applyBorder="1" applyAlignment="1">
      <alignment horizontal="center"/>
    </xf>
    <xf numFmtId="0" fontId="21" fillId="9" borderId="24" xfId="0" applyFont="1" applyFill="1" applyBorder="1" applyAlignment="1">
      <alignment horizontal="center"/>
    </xf>
    <xf numFmtId="0" fontId="21" fillId="9" borderId="25" xfId="0" applyFont="1" applyFill="1" applyBorder="1" applyAlignment="1">
      <alignment horizontal="center"/>
    </xf>
    <xf numFmtId="4" fontId="22" fillId="9" borderId="23" xfId="0" applyNumberFormat="1" applyFont="1" applyFill="1" applyBorder="1" applyAlignment="1">
      <alignment horizontal="right"/>
    </xf>
    <xf numFmtId="4" fontId="22" fillId="9" borderId="25" xfId="0" applyNumberFormat="1" applyFont="1" applyFill="1" applyBorder="1" applyAlignment="1">
      <alignment horizontal="right"/>
    </xf>
    <xf numFmtId="0" fontId="21" fillId="13" borderId="23" xfId="0" applyFont="1" applyFill="1" applyBorder="1" applyAlignment="1">
      <alignment horizontal="center"/>
    </xf>
    <xf numFmtId="0" fontId="21" fillId="13" borderId="24" xfId="0" applyFont="1" applyFill="1" applyBorder="1" applyAlignment="1">
      <alignment horizontal="center"/>
    </xf>
    <xf numFmtId="0" fontId="21" fillId="13" borderId="25" xfId="0" applyFont="1" applyFill="1" applyBorder="1" applyAlignment="1">
      <alignment horizontal="center"/>
    </xf>
    <xf numFmtId="0" fontId="6" fillId="0" borderId="0" xfId="0" applyFont="1"/>
    <xf numFmtId="4" fontId="22" fillId="12" borderId="23" xfId="0" applyNumberFormat="1" applyFont="1" applyFill="1" applyBorder="1" applyAlignment="1">
      <alignment horizontal="right"/>
    </xf>
    <xf numFmtId="4" fontId="22" fillId="12" borderId="25" xfId="0" applyNumberFormat="1" applyFont="1" applyFill="1" applyBorder="1" applyAlignment="1">
      <alignment horizontal="right"/>
    </xf>
    <xf numFmtId="0" fontId="21" fillId="12" borderId="33" xfId="0" applyFont="1" applyFill="1" applyBorder="1" applyAlignment="1">
      <alignment horizontal="center"/>
    </xf>
    <xf numFmtId="0" fontId="21" fillId="12" borderId="34" xfId="0" applyFont="1" applyFill="1" applyBorder="1" applyAlignment="1">
      <alignment horizontal="center"/>
    </xf>
    <xf numFmtId="0" fontId="5" fillId="2" borderId="3"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2" borderId="7"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8" xfId="0" applyFont="1" applyFill="1" applyBorder="1" applyAlignment="1">
      <alignment horizontal="center" vertical="top" wrapText="1"/>
    </xf>
    <xf numFmtId="0" fontId="20" fillId="0" borderId="16"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21" xfId="0" applyFont="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xf>
    <xf numFmtId="0" fontId="20" fillId="0" borderId="16" xfId="0" applyFont="1" applyBorder="1" applyAlignment="1">
      <alignment horizontal="center" vertical="center"/>
    </xf>
    <xf numFmtId="0" fontId="20" fillId="0" borderId="19" xfId="0" applyFont="1" applyBorder="1" applyAlignment="1">
      <alignment horizontal="center" vertical="center"/>
    </xf>
    <xf numFmtId="0" fontId="20" fillId="0" borderId="39" xfId="0" applyFont="1" applyBorder="1" applyAlignment="1">
      <alignment horizontal="center" vertical="center"/>
    </xf>
    <xf numFmtId="0" fontId="20" fillId="0" borderId="39" xfId="0" applyFont="1" applyBorder="1" applyAlignment="1">
      <alignment horizontal="center" vertical="center" wrapText="1"/>
    </xf>
    <xf numFmtId="0" fontId="20" fillId="0" borderId="16" xfId="0" applyFont="1" applyBorder="1" applyAlignment="1">
      <alignment horizontal="center" vertical="top" wrapText="1"/>
    </xf>
    <xf numFmtId="0" fontId="20" fillId="0" borderId="19" xfId="0" applyFont="1" applyBorder="1" applyAlignment="1">
      <alignment horizontal="center" vertical="top" wrapText="1"/>
    </xf>
    <xf numFmtId="0" fontId="20" fillId="0" borderId="39" xfId="0" applyFont="1" applyBorder="1" applyAlignment="1">
      <alignment horizontal="center" vertical="top" wrapText="1"/>
    </xf>
    <xf numFmtId="0" fontId="20" fillId="0" borderId="16" xfId="0" applyFont="1" applyBorder="1" applyAlignment="1">
      <alignment horizontal="center" vertical="top"/>
    </xf>
    <xf numFmtId="0" fontId="20" fillId="0" borderId="19" xfId="0" applyFont="1" applyBorder="1" applyAlignment="1">
      <alignment horizontal="center" vertical="top"/>
    </xf>
    <xf numFmtId="0" fontId="20" fillId="0" borderId="39" xfId="0" applyFont="1" applyBorder="1" applyAlignment="1">
      <alignment horizontal="center" vertical="top"/>
    </xf>
    <xf numFmtId="0" fontId="8" fillId="7" borderId="4"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8" fillId="7" borderId="9" xfId="0" applyFont="1" applyFill="1" applyBorder="1" applyAlignment="1">
      <alignment horizontal="center" vertical="center" wrapText="1"/>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16" xfId="0" applyFont="1" applyBorder="1" applyAlignment="1">
      <alignment horizontal="left" vertical="center" wrapText="1"/>
    </xf>
    <xf numFmtId="0" fontId="20" fillId="0" borderId="19" xfId="0" applyFont="1" applyBorder="1" applyAlignment="1">
      <alignment horizontal="left" vertical="center" wrapText="1"/>
    </xf>
    <xf numFmtId="0" fontId="20" fillId="0" borderId="9" xfId="0" applyFont="1" applyBorder="1" applyAlignment="1">
      <alignment horizontal="left" vertical="center" wrapText="1"/>
    </xf>
    <xf numFmtId="0" fontId="20" fillId="0" borderId="16" xfId="0" applyFont="1" applyBorder="1" applyAlignment="1">
      <alignment vertical="center" wrapText="1"/>
    </xf>
    <xf numFmtId="0" fontId="20" fillId="0" borderId="19" xfId="0" applyFont="1" applyBorder="1" applyAlignment="1">
      <alignment vertical="center" wrapText="1"/>
    </xf>
    <xf numFmtId="0" fontId="20" fillId="0" borderId="9" xfId="0" applyFont="1" applyBorder="1" applyAlignment="1">
      <alignment vertical="center" wrapText="1"/>
    </xf>
    <xf numFmtId="0" fontId="6" fillId="0" borderId="0" xfId="0" applyFont="1" applyAlignment="1">
      <alignment vertical="top"/>
    </xf>
    <xf numFmtId="0" fontId="8" fillId="7" borderId="2"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20" fillId="0" borderId="0" xfId="0" applyFont="1"/>
  </cellXfs>
  <cellStyles count="8">
    <cellStyle name="Dziesiętny" xfId="1" builtinId="3"/>
    <cellStyle name="Normalny" xfId="0" builtinId="0"/>
    <cellStyle name="Normalny 2" xfId="4" xr:uid="{00000000-0005-0000-0000-000002000000}"/>
    <cellStyle name="Normalny 2 2" xfId="6" xr:uid="{00000000-0005-0000-0000-000003000000}"/>
    <cellStyle name="Normalny 3" xfId="3" xr:uid="{00000000-0005-0000-0000-000004000000}"/>
    <cellStyle name="Normalny 3 2" xfId="7" xr:uid="{00000000-0005-0000-0000-000005000000}"/>
    <cellStyle name="Normalny 4" xfId="5" xr:uid="{00000000-0005-0000-0000-000006000000}"/>
    <cellStyle name="Normalny 5" xfId="2" xr:uid="{00000000-0005-0000-0000-000007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IVERSE\dfs$\DPE\02%20NOWA%20PERSPEKTYWA%202014%20-%202020\zdrowie\Plan%20Dzia&#322;ania%202018\Pierwotny%20PD%20-%20listopad%202017\Plan_dzialan_w_sektorze_zdrowia%202018%20RPO_W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je ogólne"/>
      <sheetName val="Konkurs RPO WD 8.K.3"/>
      <sheetName val="Kryteria RPO WD 8.K.3"/>
      <sheetName val="RPZ 8.K.3"/>
      <sheetName val="Konkurs RPO WD 8.K.4"/>
      <sheetName val="Kryteria  RPO WD 8.K.4"/>
      <sheetName val="RPZ 8.K.4"/>
      <sheetName val="Konkurs RPO WD 8.K.5"/>
      <sheetName val="Kryteria RPO WD 8.K.5"/>
      <sheetName val="RPZ 8.K.5 "/>
      <sheetName val="Konkurs RPO WD 9.K.1"/>
      <sheetName val="Kryteria RPO WD 9.K.1"/>
      <sheetName val="Konkurs RPO WD 9.K.2"/>
      <sheetName val="Kryteria RPO WD 9.K.2"/>
      <sheetName val="Planowane działania"/>
      <sheetName val="Projekt pozakonkursowy"/>
      <sheetName val="ZAŁ. 1"/>
    </sheetNames>
    <sheetDataSet>
      <sheetData sheetId="0">
        <row r="104">
          <cell r="N104" t="str">
            <v>PI 2c</v>
          </cell>
        </row>
        <row r="105">
          <cell r="N105" t="str">
            <v>PI 8vi</v>
          </cell>
        </row>
        <row r="106">
          <cell r="N106" t="str">
            <v>PI 9a</v>
          </cell>
        </row>
        <row r="107">
          <cell r="N107" t="str">
            <v>PI 9iv</v>
          </cell>
        </row>
        <row r="108">
          <cell r="N108" t="str">
            <v>PI 10ii</v>
          </cell>
        </row>
        <row r="109">
          <cell r="N109" t="str">
            <v>PI 10iii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R25"/>
  <sheetViews>
    <sheetView showGridLines="0" zoomScale="85" zoomScaleNormal="85" zoomScaleSheetLayoutView="80" workbookViewId="0">
      <selection activeCell="D29" sqref="D29"/>
    </sheetView>
  </sheetViews>
  <sheetFormatPr defaultColWidth="9.1796875" defaultRowHeight="11.5"/>
  <cols>
    <col min="1" max="1" width="14.1796875" style="2" customWidth="1"/>
    <col min="2" max="2" width="29.81640625" style="2" customWidth="1"/>
    <col min="3" max="3" width="14.1796875" style="2" customWidth="1"/>
    <col min="4" max="4" width="29.54296875" style="2" customWidth="1"/>
    <col min="5" max="5" width="12.453125" style="2" customWidth="1"/>
    <col min="6" max="6" width="9.81640625" style="2" customWidth="1"/>
    <col min="7" max="8" width="18.81640625" style="2" customWidth="1"/>
    <col min="9" max="9" width="14.81640625" style="2" customWidth="1"/>
    <col min="10" max="12" width="20.7265625" style="2" customWidth="1"/>
    <col min="13" max="13" width="16.54296875" style="2" customWidth="1"/>
    <col min="14" max="14" width="20.7265625" style="2" customWidth="1"/>
    <col min="15" max="15" width="17.453125" style="2" customWidth="1"/>
    <col min="16" max="16" width="16.26953125" style="2" customWidth="1"/>
    <col min="17" max="17" width="18.453125" style="2" customWidth="1"/>
    <col min="18" max="18" width="18" style="2" customWidth="1"/>
    <col min="19" max="19" width="9.1796875" style="2"/>
    <col min="20" max="20" width="11.453125" style="2" bestFit="1" customWidth="1"/>
    <col min="21" max="16384" width="9.1796875" style="2"/>
  </cols>
  <sheetData>
    <row r="1" spans="1:18" s="4" customFormat="1" ht="44.25" customHeight="1">
      <c r="A1" s="203" t="s">
        <v>385</v>
      </c>
      <c r="B1" s="203"/>
      <c r="C1" s="203"/>
      <c r="D1" s="203"/>
      <c r="E1" s="203"/>
      <c r="F1" s="203"/>
      <c r="G1" s="203"/>
      <c r="H1" s="203"/>
      <c r="I1" s="203"/>
      <c r="J1" s="203"/>
    </row>
    <row r="2" spans="1:18" s="4" customFormat="1" ht="44.25" customHeight="1">
      <c r="A2" s="203" t="s">
        <v>82</v>
      </c>
      <c r="B2" s="203"/>
      <c r="C2" s="203"/>
      <c r="D2" s="203"/>
      <c r="E2" s="203"/>
      <c r="F2" s="203"/>
      <c r="G2" s="203"/>
      <c r="H2" s="203"/>
      <c r="I2" s="203"/>
      <c r="J2" s="203"/>
      <c r="K2" s="23"/>
      <c r="L2" s="23"/>
      <c r="M2" s="23"/>
      <c r="N2" s="23"/>
      <c r="O2" s="23"/>
      <c r="P2" s="23"/>
      <c r="Q2" s="23"/>
    </row>
    <row r="3" spans="1:18" s="4" customFormat="1" ht="27" customHeight="1" thickBot="1">
      <c r="G3" s="23"/>
      <c r="H3" s="23"/>
      <c r="I3" s="23"/>
      <c r="J3" s="23"/>
      <c r="K3" s="23"/>
      <c r="L3" s="23"/>
      <c r="M3" s="23"/>
      <c r="N3" s="23"/>
      <c r="O3" s="23"/>
      <c r="P3" s="23"/>
      <c r="Q3" s="23"/>
    </row>
    <row r="4" spans="1:18" s="12" customFormat="1" ht="25.5" customHeight="1">
      <c r="A4" s="215" t="s">
        <v>88</v>
      </c>
      <c r="B4" s="208" t="s">
        <v>89</v>
      </c>
      <c r="C4" s="208" t="s">
        <v>90</v>
      </c>
      <c r="D4" s="208" t="s">
        <v>91</v>
      </c>
      <c r="E4" s="208" t="s">
        <v>92</v>
      </c>
      <c r="F4" s="208" t="s">
        <v>93</v>
      </c>
      <c r="G4" s="212" t="s">
        <v>83</v>
      </c>
      <c r="H4" s="213"/>
      <c r="I4" s="212" t="s">
        <v>84</v>
      </c>
      <c r="J4" s="214"/>
      <c r="K4" s="214"/>
      <c r="L4" s="213"/>
      <c r="M4" s="208" t="s">
        <v>85</v>
      </c>
      <c r="N4" s="208" t="s">
        <v>129</v>
      </c>
      <c r="O4" s="208" t="s">
        <v>309</v>
      </c>
      <c r="P4" s="208" t="s">
        <v>310</v>
      </c>
      <c r="Q4" s="208" t="s">
        <v>311</v>
      </c>
      <c r="R4" s="210" t="s">
        <v>130</v>
      </c>
    </row>
    <row r="5" spans="1:18" s="13" customFormat="1" ht="64.5">
      <c r="A5" s="216"/>
      <c r="B5" s="209"/>
      <c r="C5" s="209"/>
      <c r="D5" s="209"/>
      <c r="E5" s="209"/>
      <c r="F5" s="209"/>
      <c r="G5" s="8" t="s">
        <v>113</v>
      </c>
      <c r="H5" s="8" t="s">
        <v>114</v>
      </c>
      <c r="I5" s="8" t="s">
        <v>94</v>
      </c>
      <c r="J5" s="8" t="s">
        <v>115</v>
      </c>
      <c r="K5" s="8" t="s">
        <v>131</v>
      </c>
      <c r="L5" s="8" t="s">
        <v>116</v>
      </c>
      <c r="M5" s="209"/>
      <c r="N5" s="209"/>
      <c r="O5" s="209"/>
      <c r="P5" s="209"/>
      <c r="Q5" s="209"/>
      <c r="R5" s="211"/>
    </row>
    <row r="6" spans="1:18" s="12" customFormat="1" ht="14.5">
      <c r="A6" s="14">
        <v>1</v>
      </c>
      <c r="B6" s="15">
        <v>2</v>
      </c>
      <c r="C6" s="15">
        <v>3</v>
      </c>
      <c r="D6" s="15">
        <v>4</v>
      </c>
      <c r="E6" s="15">
        <v>5</v>
      </c>
      <c r="F6" s="15">
        <v>6</v>
      </c>
      <c r="G6" s="15">
        <v>7</v>
      </c>
      <c r="H6" s="15">
        <v>8</v>
      </c>
      <c r="I6" s="15" t="s">
        <v>86</v>
      </c>
      <c r="J6" s="15">
        <v>10</v>
      </c>
      <c r="K6" s="15">
        <v>11</v>
      </c>
      <c r="L6" s="15">
        <v>12</v>
      </c>
      <c r="M6" s="15">
        <v>13</v>
      </c>
      <c r="N6" s="15" t="s">
        <v>87</v>
      </c>
      <c r="O6" s="24">
        <v>15</v>
      </c>
      <c r="P6" s="24">
        <v>16</v>
      </c>
      <c r="Q6" s="24">
        <v>17</v>
      </c>
      <c r="R6" s="16">
        <v>18</v>
      </c>
    </row>
    <row r="7" spans="1:18" s="17" customFormat="1" ht="23">
      <c r="A7" s="171" t="s">
        <v>95</v>
      </c>
      <c r="B7" s="18" t="s">
        <v>96</v>
      </c>
      <c r="C7" s="18" t="s">
        <v>95</v>
      </c>
      <c r="D7" s="64" t="s">
        <v>97</v>
      </c>
      <c r="E7" s="18">
        <v>107</v>
      </c>
      <c r="F7" s="18" t="s">
        <v>98</v>
      </c>
      <c r="G7" s="172">
        <v>0</v>
      </c>
      <c r="H7" s="172">
        <v>3333378</v>
      </c>
      <c r="I7" s="172">
        <f>J7+K7+L7</f>
        <v>474516</v>
      </c>
      <c r="J7" s="172">
        <v>392162</v>
      </c>
      <c r="K7" s="172">
        <v>3922</v>
      </c>
      <c r="L7" s="172">
        <v>78432</v>
      </c>
      <c r="M7" s="172">
        <v>113728</v>
      </c>
      <c r="N7" s="172">
        <f>G7+H7+I7+M7</f>
        <v>3921622</v>
      </c>
      <c r="O7" s="183">
        <v>13742666.18</v>
      </c>
      <c r="P7" s="183">
        <v>16168462.340000002</v>
      </c>
      <c r="Q7" s="183">
        <v>16204463.479999999</v>
      </c>
      <c r="R7" s="19"/>
    </row>
    <row r="8" spans="1:18" s="17" customFormat="1" ht="23">
      <c r="A8" s="171" t="s">
        <v>99</v>
      </c>
      <c r="B8" s="64" t="s">
        <v>100</v>
      </c>
      <c r="C8" s="18" t="s">
        <v>99</v>
      </c>
      <c r="D8" s="64" t="s">
        <v>101</v>
      </c>
      <c r="E8" s="18">
        <v>112</v>
      </c>
      <c r="F8" s="18" t="s">
        <v>102</v>
      </c>
      <c r="G8" s="172">
        <v>0</v>
      </c>
      <c r="H8" s="172">
        <v>45803411.740000002</v>
      </c>
      <c r="I8" s="172">
        <f>J8+K8+L8</f>
        <v>6677120</v>
      </c>
      <c r="J8" s="172">
        <v>4791095</v>
      </c>
      <c r="K8" s="172">
        <v>1131615</v>
      </c>
      <c r="L8" s="172">
        <v>754410</v>
      </c>
      <c r="M8" s="172">
        <v>1405838</v>
      </c>
      <c r="N8" s="172">
        <f>G8+H8+I8+M8</f>
        <v>53886369.740000002</v>
      </c>
      <c r="O8" s="183">
        <v>198101334.44</v>
      </c>
      <c r="P8" s="183">
        <v>233090211.74000001</v>
      </c>
      <c r="Q8" s="183">
        <v>234055438.19999999</v>
      </c>
      <c r="R8" s="19" t="s">
        <v>415</v>
      </c>
    </row>
    <row r="9" spans="1:18" s="17" customFormat="1" ht="34.5">
      <c r="A9" s="171" t="s">
        <v>103</v>
      </c>
      <c r="B9" s="64" t="s">
        <v>104</v>
      </c>
      <c r="C9" s="18" t="s">
        <v>105</v>
      </c>
      <c r="D9" s="64" t="s">
        <v>106</v>
      </c>
      <c r="E9" s="18" t="s">
        <v>107</v>
      </c>
      <c r="F9" s="18" t="s">
        <v>108</v>
      </c>
      <c r="G9" s="172">
        <v>44027420</v>
      </c>
      <c r="H9" s="172">
        <v>0</v>
      </c>
      <c r="I9" s="172">
        <f t="shared" ref="I9:I11" si="0">J9+K9+L9</f>
        <v>7690872</v>
      </c>
      <c r="J9" s="172">
        <v>0</v>
      </c>
      <c r="K9" s="172">
        <v>2045445</v>
      </c>
      <c r="L9" s="172">
        <v>5645427</v>
      </c>
      <c r="M9" s="172">
        <v>490908</v>
      </c>
      <c r="N9" s="172">
        <f t="shared" ref="N9:N10" si="1">G9+H9+I9+M9</f>
        <v>52209200</v>
      </c>
      <c r="O9" s="183">
        <v>198124886.43000001</v>
      </c>
      <c r="P9" s="183">
        <v>246620359.69999999</v>
      </c>
      <c r="Q9" s="183">
        <v>250312247.37</v>
      </c>
      <c r="R9" s="19"/>
    </row>
    <row r="10" spans="1:18" s="17" customFormat="1" ht="23">
      <c r="A10" s="173" t="s">
        <v>109</v>
      </c>
      <c r="B10" s="174" t="s">
        <v>110</v>
      </c>
      <c r="C10" s="174" t="s">
        <v>109</v>
      </c>
      <c r="D10" s="174"/>
      <c r="E10" s="22" t="s">
        <v>111</v>
      </c>
      <c r="F10" s="174" t="s">
        <v>112</v>
      </c>
      <c r="G10" s="175">
        <v>8239865</v>
      </c>
      <c r="H10" s="175">
        <v>0</v>
      </c>
      <c r="I10" s="175">
        <f t="shared" si="0"/>
        <v>1519350</v>
      </c>
      <c r="J10" s="175">
        <v>0</v>
      </c>
      <c r="K10" s="175">
        <v>1049075</v>
      </c>
      <c r="L10" s="175">
        <v>470275</v>
      </c>
      <c r="M10" s="175">
        <v>289400</v>
      </c>
      <c r="N10" s="175">
        <f t="shared" si="1"/>
        <v>10048615</v>
      </c>
      <c r="O10" s="184">
        <v>36940568.969999999</v>
      </c>
      <c r="P10" s="184">
        <v>44642202.240000002</v>
      </c>
      <c r="Q10" s="184">
        <v>46747058.32</v>
      </c>
      <c r="R10" s="176"/>
    </row>
    <row r="11" spans="1:18" s="17" customFormat="1" ht="46.5" thickBot="1">
      <c r="A11" s="177" t="s">
        <v>350</v>
      </c>
      <c r="B11" s="168" t="s">
        <v>352</v>
      </c>
      <c r="C11" s="169" t="s">
        <v>350</v>
      </c>
      <c r="D11" s="168" t="s">
        <v>353</v>
      </c>
      <c r="E11" s="178" t="s">
        <v>354</v>
      </c>
      <c r="F11" s="168" t="s">
        <v>324</v>
      </c>
      <c r="G11" s="179">
        <v>5943335</v>
      </c>
      <c r="H11" s="179">
        <v>0</v>
      </c>
      <c r="I11" s="180">
        <f t="shared" si="0"/>
        <v>0</v>
      </c>
      <c r="J11" s="179">
        <v>0</v>
      </c>
      <c r="K11" s="179">
        <v>0</v>
      </c>
      <c r="L11" s="179">
        <v>0</v>
      </c>
      <c r="M11" s="179">
        <v>0</v>
      </c>
      <c r="N11" s="180">
        <f>G11+H11+I11+M11</f>
        <v>5943335</v>
      </c>
      <c r="O11" s="179">
        <v>27660565</v>
      </c>
      <c r="P11" s="179">
        <v>34481361.119999997</v>
      </c>
      <c r="Q11" s="179">
        <v>35332576.719999999</v>
      </c>
      <c r="R11" s="49"/>
    </row>
    <row r="12" spans="1:18" s="17" customFormat="1" ht="16" thickBot="1">
      <c r="A12" s="206" t="s">
        <v>409</v>
      </c>
      <c r="B12" s="207"/>
      <c r="C12" s="207"/>
      <c r="D12" s="207"/>
      <c r="E12" s="207"/>
      <c r="F12" s="207"/>
      <c r="G12" s="142">
        <f>SUM(G5:G11)</f>
        <v>58210627</v>
      </c>
      <c r="H12" s="142">
        <f t="shared" ref="H12" si="2">SUM(H5:H11)</f>
        <v>49136797.740000002</v>
      </c>
      <c r="I12" s="73"/>
      <c r="J12" s="11"/>
      <c r="K12" s="11"/>
      <c r="L12" s="11"/>
      <c r="M12" s="11"/>
      <c r="N12" s="73"/>
      <c r="O12" s="74"/>
      <c r="P12" s="74"/>
      <c r="Q12" s="74"/>
      <c r="R12" s="72"/>
    </row>
    <row r="13" spans="1:18" ht="14.5" thickBot="1">
      <c r="A13" s="140"/>
      <c r="B13" s="141"/>
      <c r="C13" s="141"/>
      <c r="D13" s="141"/>
      <c r="E13" s="141"/>
      <c r="F13" s="141"/>
      <c r="G13" s="204">
        <f>SUM(G12:H12)</f>
        <v>107347424.74000001</v>
      </c>
      <c r="H13" s="205"/>
      <c r="O13" s="88"/>
      <c r="P13" s="88"/>
      <c r="Q13" s="88"/>
    </row>
    <row r="14" spans="1:18" ht="14.5" thickBot="1">
      <c r="A14" s="195" t="s">
        <v>410</v>
      </c>
      <c r="B14" s="196"/>
      <c r="C14" s="196"/>
      <c r="D14" s="196"/>
      <c r="E14" s="196"/>
      <c r="F14" s="197"/>
      <c r="G14" s="198">
        <f>G13*G15</f>
        <v>466746602.76952004</v>
      </c>
      <c r="H14" s="199"/>
      <c r="O14" s="89">
        <f>SUM(O7:O11)</f>
        <v>474570021.01999998</v>
      </c>
      <c r="P14" s="89">
        <f>SUM(P7:P11)</f>
        <v>575002597.13999999</v>
      </c>
      <c r="Q14" s="89">
        <f>SUM(Q7:Q11)</f>
        <v>582651784.09000003</v>
      </c>
    </row>
    <row r="15" spans="1:18" ht="14.5" thickBot="1">
      <c r="A15" s="200" t="s">
        <v>411</v>
      </c>
      <c r="B15" s="201"/>
      <c r="C15" s="201"/>
      <c r="D15" s="201"/>
      <c r="E15" s="201"/>
      <c r="F15" s="202"/>
      <c r="G15" s="139">
        <v>4.3479999999999999</v>
      </c>
      <c r="H15" s="143"/>
    </row>
    <row r="16" spans="1:18">
      <c r="A16" s="86"/>
      <c r="B16" s="86"/>
      <c r="C16" s="86"/>
      <c r="D16" s="86"/>
      <c r="E16" s="86"/>
      <c r="F16" s="86"/>
      <c r="G16" s="87"/>
      <c r="H16" s="85"/>
    </row>
    <row r="17" spans="1:18">
      <c r="A17" s="10" t="s">
        <v>117</v>
      </c>
      <c r="B17" s="258"/>
      <c r="C17" s="258"/>
      <c r="D17" s="258"/>
      <c r="E17" s="258"/>
      <c r="F17" s="258"/>
      <c r="G17" s="258"/>
      <c r="H17" s="258"/>
      <c r="I17" s="258"/>
      <c r="J17" s="258"/>
    </row>
    <row r="18" spans="1:18" s="7" customFormat="1">
      <c r="A18" s="10" t="s">
        <v>423</v>
      </c>
      <c r="B18" s="10"/>
      <c r="C18" s="10"/>
      <c r="D18" s="10"/>
      <c r="E18" s="10"/>
      <c r="F18" s="10"/>
      <c r="G18" s="10"/>
      <c r="H18" s="10"/>
      <c r="I18" s="10"/>
      <c r="J18" s="10"/>
    </row>
    <row r="19" spans="1:18">
      <c r="E19" s="11"/>
      <c r="F19" s="11"/>
      <c r="G19" s="11"/>
      <c r="H19" s="11"/>
      <c r="I19" s="11"/>
      <c r="N19" s="11"/>
      <c r="O19" s="11"/>
      <c r="P19" s="11"/>
      <c r="Q19" s="11"/>
      <c r="R19" s="11"/>
    </row>
    <row r="23" spans="1:18">
      <c r="H23" s="11"/>
      <c r="I23" s="11"/>
    </row>
    <row r="25" spans="1:18">
      <c r="J25" s="1"/>
      <c r="K25" s="1"/>
      <c r="L25" s="1"/>
      <c r="M25" s="1"/>
    </row>
  </sheetData>
  <mergeCells count="21">
    <mergeCell ref="O4:O5"/>
    <mergeCell ref="R4:R5"/>
    <mergeCell ref="G4:H4"/>
    <mergeCell ref="I4:L4"/>
    <mergeCell ref="A4:A5"/>
    <mergeCell ref="B4:B5"/>
    <mergeCell ref="C4:C5"/>
    <mergeCell ref="D4:D5"/>
    <mergeCell ref="Q4:Q5"/>
    <mergeCell ref="E4:E5"/>
    <mergeCell ref="F4:F5"/>
    <mergeCell ref="M4:M5"/>
    <mergeCell ref="N4:N5"/>
    <mergeCell ref="P4:P5"/>
    <mergeCell ref="A14:F14"/>
    <mergeCell ref="G14:H14"/>
    <mergeCell ref="A15:F15"/>
    <mergeCell ref="A2:J2"/>
    <mergeCell ref="A1:J1"/>
    <mergeCell ref="G13:H13"/>
    <mergeCell ref="A12:F12"/>
  </mergeCells>
  <pageMargins left="0.70866141732283472" right="0.70866141732283472" top="0.74803149606299213" bottom="0.74803149606299213" header="0.31496062992125984" footer="0.31496062992125984"/>
  <pageSetup paperSize="9" scale="3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4"/>
  <sheetViews>
    <sheetView showGridLines="0" topLeftCell="A19" zoomScale="85" zoomScaleNormal="85" zoomScaleSheetLayoutView="100" workbookViewId="0">
      <selection activeCell="O32" sqref="O32"/>
    </sheetView>
  </sheetViews>
  <sheetFormatPr defaultColWidth="9.1796875" defaultRowHeight="11.5"/>
  <cols>
    <col min="1" max="1" width="14.453125" style="3" customWidth="1"/>
    <col min="2" max="2" width="16.81640625" style="1" customWidth="1"/>
    <col min="3" max="3" width="6.81640625" style="1" customWidth="1"/>
    <col min="4" max="4" width="17.1796875" style="2" customWidth="1"/>
    <col min="5" max="5" width="42.1796875" style="2" customWidth="1"/>
    <col min="6" max="6" width="16.54296875" style="2" customWidth="1"/>
    <col min="7" max="7" width="15.7265625" style="2" customWidth="1"/>
    <col min="8" max="8" width="15.453125" style="2" bestFit="1" customWidth="1"/>
    <col min="9" max="9" width="15.26953125" style="5" customWidth="1"/>
    <col min="10" max="10" width="20.1796875" style="5" customWidth="1"/>
    <col min="11" max="11" width="18.453125" style="2" customWidth="1"/>
    <col min="12" max="12" width="23.1796875" style="2" customWidth="1"/>
    <col min="13" max="16384" width="9.1796875" style="2"/>
  </cols>
  <sheetData>
    <row r="1" spans="1:12" ht="19.5" customHeight="1">
      <c r="A1" s="4" t="s">
        <v>385</v>
      </c>
      <c r="B1" s="53"/>
      <c r="C1" s="54"/>
      <c r="D1" s="54"/>
      <c r="E1" s="54"/>
    </row>
    <row r="3" spans="1:12" ht="15" customHeight="1">
      <c r="A3" s="4" t="s">
        <v>132</v>
      </c>
      <c r="B3" s="6"/>
      <c r="C3" s="6"/>
      <c r="D3" s="7"/>
      <c r="E3" s="7"/>
    </row>
    <row r="4" spans="1:12" ht="17.25" customHeight="1" thickBot="1"/>
    <row r="5" spans="1:12" s="9" customFormat="1" ht="92">
      <c r="A5" s="126" t="s">
        <v>0</v>
      </c>
      <c r="B5" s="127" t="s">
        <v>1</v>
      </c>
      <c r="C5" s="127" t="s">
        <v>2</v>
      </c>
      <c r="D5" s="127" t="s">
        <v>3</v>
      </c>
      <c r="E5" s="127" t="s">
        <v>4</v>
      </c>
      <c r="F5" s="127" t="s">
        <v>5</v>
      </c>
      <c r="G5" s="127" t="s">
        <v>6</v>
      </c>
      <c r="H5" s="127" t="s">
        <v>7</v>
      </c>
      <c r="I5" s="127" t="s">
        <v>8</v>
      </c>
      <c r="J5" s="127" t="s">
        <v>9</v>
      </c>
      <c r="K5" s="127" t="s">
        <v>133</v>
      </c>
      <c r="L5" s="128" t="s">
        <v>134</v>
      </c>
    </row>
    <row r="6" spans="1:12" ht="34.5">
      <c r="A6" s="118" t="s">
        <v>10</v>
      </c>
      <c r="B6" s="111" t="s">
        <v>26</v>
      </c>
      <c r="C6" s="102" t="s">
        <v>11</v>
      </c>
      <c r="D6" s="111" t="s">
        <v>12</v>
      </c>
      <c r="E6" s="51" t="s">
        <v>27</v>
      </c>
      <c r="F6" s="91">
        <v>3829807.27</v>
      </c>
      <c r="G6" s="91">
        <v>675848.34</v>
      </c>
      <c r="H6" s="99" t="s">
        <v>28</v>
      </c>
      <c r="I6" s="100" t="s">
        <v>29</v>
      </c>
      <c r="J6" s="101" t="s">
        <v>19</v>
      </c>
      <c r="K6" s="102">
        <v>2016</v>
      </c>
      <c r="L6" s="19"/>
    </row>
    <row r="7" spans="1:12" ht="34.5">
      <c r="A7" s="119" t="s">
        <v>16</v>
      </c>
      <c r="B7" s="112" t="s">
        <v>30</v>
      </c>
      <c r="C7" s="106" t="s">
        <v>11</v>
      </c>
      <c r="D7" s="112" t="s">
        <v>15</v>
      </c>
      <c r="E7" s="50" t="s">
        <v>31</v>
      </c>
      <c r="F7" s="92">
        <v>5339262.0599999996</v>
      </c>
      <c r="G7" s="92">
        <v>942222.73</v>
      </c>
      <c r="H7" s="103" t="s">
        <v>32</v>
      </c>
      <c r="I7" s="104" t="s">
        <v>29</v>
      </c>
      <c r="J7" s="105" t="s">
        <v>19</v>
      </c>
      <c r="K7" s="106">
        <v>2016</v>
      </c>
      <c r="L7" s="19"/>
    </row>
    <row r="8" spans="1:12" ht="34.5">
      <c r="A8" s="118" t="s">
        <v>16</v>
      </c>
      <c r="B8" s="111" t="s">
        <v>33</v>
      </c>
      <c r="C8" s="102" t="s">
        <v>11</v>
      </c>
      <c r="D8" s="111" t="s">
        <v>17</v>
      </c>
      <c r="E8" s="51" t="s">
        <v>34</v>
      </c>
      <c r="F8" s="93">
        <v>3925052.74</v>
      </c>
      <c r="G8" s="93">
        <v>692656.36</v>
      </c>
      <c r="H8" s="99" t="s">
        <v>35</v>
      </c>
      <c r="I8" s="100" t="s">
        <v>29</v>
      </c>
      <c r="J8" s="101" t="s">
        <v>19</v>
      </c>
      <c r="K8" s="102">
        <v>2016</v>
      </c>
      <c r="L8" s="19"/>
    </row>
    <row r="9" spans="1:12" ht="34.5">
      <c r="A9" s="119" t="s">
        <v>16</v>
      </c>
      <c r="B9" s="112" t="s">
        <v>36</v>
      </c>
      <c r="C9" s="106" t="s">
        <v>11</v>
      </c>
      <c r="D9" s="112" t="s">
        <v>24</v>
      </c>
      <c r="E9" s="50" t="s">
        <v>37</v>
      </c>
      <c r="F9" s="94">
        <v>29667407.969999999</v>
      </c>
      <c r="G9" s="94">
        <v>5235424.93</v>
      </c>
      <c r="H9" s="103" t="s">
        <v>14</v>
      </c>
      <c r="I9" s="104" t="s">
        <v>29</v>
      </c>
      <c r="J9" s="105" t="s">
        <v>19</v>
      </c>
      <c r="K9" s="106">
        <v>2016</v>
      </c>
      <c r="L9" s="19"/>
    </row>
    <row r="10" spans="1:12" ht="34.5">
      <c r="A10" s="118" t="s">
        <v>16</v>
      </c>
      <c r="B10" s="111" t="s">
        <v>38</v>
      </c>
      <c r="C10" s="102" t="s">
        <v>11</v>
      </c>
      <c r="D10" s="111" t="s">
        <v>17</v>
      </c>
      <c r="E10" s="51" t="s">
        <v>34</v>
      </c>
      <c r="F10" s="93">
        <v>17755420.010000002</v>
      </c>
      <c r="G10" s="93">
        <v>3133309.41</v>
      </c>
      <c r="H10" s="99" t="s">
        <v>28</v>
      </c>
      <c r="I10" s="100" t="s">
        <v>29</v>
      </c>
      <c r="J10" s="101" t="s">
        <v>19</v>
      </c>
      <c r="K10" s="102">
        <v>2016</v>
      </c>
      <c r="L10" s="19"/>
    </row>
    <row r="11" spans="1:12" ht="23">
      <c r="A11" s="120" t="s">
        <v>20</v>
      </c>
      <c r="B11" s="106" t="s">
        <v>39</v>
      </c>
      <c r="C11" s="112" t="s">
        <v>11</v>
      </c>
      <c r="D11" s="112" t="s">
        <v>40</v>
      </c>
      <c r="E11" s="50" t="s">
        <v>41</v>
      </c>
      <c r="F11" s="94">
        <v>43307000</v>
      </c>
      <c r="G11" s="94">
        <v>7642412</v>
      </c>
      <c r="H11" s="107" t="s">
        <v>42</v>
      </c>
      <c r="I11" s="108" t="s">
        <v>43</v>
      </c>
      <c r="J11" s="106" t="s">
        <v>44</v>
      </c>
      <c r="K11" s="106">
        <v>2017</v>
      </c>
      <c r="L11" s="19"/>
    </row>
    <row r="12" spans="1:12" ht="23">
      <c r="A12" s="121" t="s">
        <v>10</v>
      </c>
      <c r="B12" s="102" t="s">
        <v>45</v>
      </c>
      <c r="C12" s="111" t="s">
        <v>11</v>
      </c>
      <c r="D12" s="111" t="s">
        <v>13</v>
      </c>
      <c r="E12" s="51" t="s">
        <v>46</v>
      </c>
      <c r="F12" s="93">
        <v>5342555</v>
      </c>
      <c r="G12" s="93">
        <v>942803</v>
      </c>
      <c r="H12" s="109" t="s">
        <v>47</v>
      </c>
      <c r="I12" s="110" t="s">
        <v>43</v>
      </c>
      <c r="J12" s="102" t="s">
        <v>44</v>
      </c>
      <c r="K12" s="102">
        <v>2017</v>
      </c>
      <c r="L12" s="19"/>
    </row>
    <row r="13" spans="1:12" ht="23">
      <c r="A13" s="120" t="s">
        <v>10</v>
      </c>
      <c r="B13" s="106" t="s">
        <v>48</v>
      </c>
      <c r="C13" s="112" t="s">
        <v>11</v>
      </c>
      <c r="D13" s="112" t="s">
        <v>15</v>
      </c>
      <c r="E13" s="50" t="s">
        <v>49</v>
      </c>
      <c r="F13" s="94">
        <v>3789363</v>
      </c>
      <c r="G13" s="94">
        <v>668711</v>
      </c>
      <c r="H13" s="107" t="s">
        <v>47</v>
      </c>
      <c r="I13" s="108" t="s">
        <v>43</v>
      </c>
      <c r="J13" s="106" t="s">
        <v>44</v>
      </c>
      <c r="K13" s="106">
        <v>2017</v>
      </c>
      <c r="L13" s="19"/>
    </row>
    <row r="14" spans="1:12" ht="23">
      <c r="A14" s="121" t="s">
        <v>10</v>
      </c>
      <c r="B14" s="102" t="s">
        <v>50</v>
      </c>
      <c r="C14" s="102" t="s">
        <v>11</v>
      </c>
      <c r="D14" s="111" t="s">
        <v>12</v>
      </c>
      <c r="E14" s="51" t="s">
        <v>51</v>
      </c>
      <c r="F14" s="95">
        <v>3897630</v>
      </c>
      <c r="G14" s="91">
        <v>687816</v>
      </c>
      <c r="H14" s="109" t="s">
        <v>23</v>
      </c>
      <c r="I14" s="110" t="s">
        <v>43</v>
      </c>
      <c r="J14" s="102" t="s">
        <v>44</v>
      </c>
      <c r="K14" s="102">
        <v>2017</v>
      </c>
      <c r="L14" s="19"/>
    </row>
    <row r="15" spans="1:12" ht="46">
      <c r="A15" s="120" t="s">
        <v>18</v>
      </c>
      <c r="B15" s="106" t="s">
        <v>52</v>
      </c>
      <c r="C15" s="112" t="s">
        <v>11</v>
      </c>
      <c r="D15" s="112" t="s">
        <v>53</v>
      </c>
      <c r="E15" s="50" t="s">
        <v>54</v>
      </c>
      <c r="F15" s="92">
        <v>54323170.659999996</v>
      </c>
      <c r="G15" s="92">
        <v>9586441.900000006</v>
      </c>
      <c r="H15" s="107" t="s">
        <v>55</v>
      </c>
      <c r="I15" s="108" t="s">
        <v>43</v>
      </c>
      <c r="J15" s="106" t="s">
        <v>44</v>
      </c>
      <c r="K15" s="106">
        <v>2017</v>
      </c>
      <c r="L15" s="19"/>
    </row>
    <row r="16" spans="1:12" ht="46">
      <c r="A16" s="120" t="s">
        <v>18</v>
      </c>
      <c r="B16" s="106" t="s">
        <v>56</v>
      </c>
      <c r="C16" s="112" t="s">
        <v>11</v>
      </c>
      <c r="D16" s="112" t="s">
        <v>53</v>
      </c>
      <c r="E16" s="50" t="s">
        <v>57</v>
      </c>
      <c r="F16" s="92">
        <v>52511184.789999999</v>
      </c>
      <c r="G16" s="92">
        <v>9266679.6899999976</v>
      </c>
      <c r="H16" s="107" t="s">
        <v>22</v>
      </c>
      <c r="I16" s="108" t="s">
        <v>43</v>
      </c>
      <c r="J16" s="106" t="s">
        <v>44</v>
      </c>
      <c r="K16" s="106">
        <v>2017</v>
      </c>
      <c r="L16" s="19"/>
    </row>
    <row r="17" spans="1:12" ht="34.5">
      <c r="A17" s="120" t="s">
        <v>16</v>
      </c>
      <c r="B17" s="106" t="s">
        <v>58</v>
      </c>
      <c r="C17" s="112" t="s">
        <v>11</v>
      </c>
      <c r="D17" s="112" t="s">
        <v>15</v>
      </c>
      <c r="E17" s="50" t="s">
        <v>59</v>
      </c>
      <c r="F17" s="92">
        <v>2728341</v>
      </c>
      <c r="G17" s="92">
        <v>481472</v>
      </c>
      <c r="H17" s="107" t="s">
        <v>21</v>
      </c>
      <c r="I17" s="108" t="s">
        <v>43</v>
      </c>
      <c r="J17" s="106" t="s">
        <v>44</v>
      </c>
      <c r="K17" s="106">
        <v>2017</v>
      </c>
      <c r="L17" s="19"/>
    </row>
    <row r="18" spans="1:12" ht="23">
      <c r="A18" s="121" t="s">
        <v>10</v>
      </c>
      <c r="B18" s="102" t="s">
        <v>61</v>
      </c>
      <c r="C18" s="111" t="s">
        <v>11</v>
      </c>
      <c r="D18" s="111" t="s">
        <v>13</v>
      </c>
      <c r="E18" s="51" t="s">
        <v>46</v>
      </c>
      <c r="F18" s="91">
        <v>3993358</v>
      </c>
      <c r="G18" s="91">
        <v>704710</v>
      </c>
      <c r="H18" s="109" t="s">
        <v>62</v>
      </c>
      <c r="I18" s="111" t="s">
        <v>60</v>
      </c>
      <c r="J18" s="102" t="s">
        <v>25</v>
      </c>
      <c r="K18" s="102">
        <v>2018</v>
      </c>
      <c r="L18" s="19"/>
    </row>
    <row r="19" spans="1:12" ht="34.5">
      <c r="A19" s="120" t="s">
        <v>10</v>
      </c>
      <c r="B19" s="106" t="s">
        <v>63</v>
      </c>
      <c r="C19" s="112" t="s">
        <v>11</v>
      </c>
      <c r="D19" s="112" t="s">
        <v>64</v>
      </c>
      <c r="E19" s="50" t="s">
        <v>65</v>
      </c>
      <c r="F19" s="92">
        <v>8459262</v>
      </c>
      <c r="G19" s="92">
        <v>1492811</v>
      </c>
      <c r="H19" s="107" t="s">
        <v>62</v>
      </c>
      <c r="I19" s="112" t="s">
        <v>60</v>
      </c>
      <c r="J19" s="106" t="s">
        <v>25</v>
      </c>
      <c r="K19" s="106">
        <v>2018</v>
      </c>
      <c r="L19" s="19"/>
    </row>
    <row r="20" spans="1:12" ht="34.5">
      <c r="A20" s="121" t="s">
        <v>16</v>
      </c>
      <c r="B20" s="102" t="s">
        <v>66</v>
      </c>
      <c r="C20" s="111" t="s">
        <v>11</v>
      </c>
      <c r="D20" s="111" t="s">
        <v>17</v>
      </c>
      <c r="E20" s="51" t="s">
        <v>34</v>
      </c>
      <c r="F20" s="91">
        <v>15000000</v>
      </c>
      <c r="G20" s="91">
        <v>2647059</v>
      </c>
      <c r="H20" s="109" t="s">
        <v>67</v>
      </c>
      <c r="I20" s="111" t="s">
        <v>60</v>
      </c>
      <c r="J20" s="102" t="s">
        <v>25</v>
      </c>
      <c r="K20" s="102">
        <v>2018</v>
      </c>
      <c r="L20" s="19"/>
    </row>
    <row r="21" spans="1:12" ht="23">
      <c r="A21" s="120" t="s">
        <v>18</v>
      </c>
      <c r="B21" s="106" t="s">
        <v>69</v>
      </c>
      <c r="C21" s="112" t="s">
        <v>11</v>
      </c>
      <c r="D21" s="111" t="s">
        <v>312</v>
      </c>
      <c r="E21" s="50" t="s">
        <v>70</v>
      </c>
      <c r="F21" s="194">
        <v>13351532</v>
      </c>
      <c r="G21" s="194">
        <v>2356154</v>
      </c>
      <c r="H21" s="107" t="s">
        <v>71</v>
      </c>
      <c r="I21" s="108" t="s">
        <v>72</v>
      </c>
      <c r="J21" s="106" t="s">
        <v>73</v>
      </c>
      <c r="K21" s="106">
        <v>2019</v>
      </c>
      <c r="L21" s="19"/>
    </row>
    <row r="22" spans="1:12" ht="34.5">
      <c r="A22" s="121" t="s">
        <v>16</v>
      </c>
      <c r="B22" s="102" t="s">
        <v>74</v>
      </c>
      <c r="C22" s="111" t="s">
        <v>11</v>
      </c>
      <c r="D22" s="111" t="s">
        <v>24</v>
      </c>
      <c r="E22" s="51" t="s">
        <v>75</v>
      </c>
      <c r="F22" s="97">
        <v>20141671</v>
      </c>
      <c r="G22" s="97">
        <v>3554416</v>
      </c>
      <c r="H22" s="109" t="s">
        <v>76</v>
      </c>
      <c r="I22" s="110" t="s">
        <v>72</v>
      </c>
      <c r="J22" s="102" t="s">
        <v>73</v>
      </c>
      <c r="K22" s="102">
        <v>2019</v>
      </c>
      <c r="L22" s="19"/>
    </row>
    <row r="23" spans="1:12" ht="23">
      <c r="A23" s="120" t="s">
        <v>16</v>
      </c>
      <c r="B23" s="106" t="s">
        <v>77</v>
      </c>
      <c r="C23" s="112" t="s">
        <v>11</v>
      </c>
      <c r="D23" s="112" t="s">
        <v>15</v>
      </c>
      <c r="E23" s="50" t="s">
        <v>78</v>
      </c>
      <c r="F23" s="96">
        <v>7593955</v>
      </c>
      <c r="G23" s="96">
        <v>1340110</v>
      </c>
      <c r="H23" s="107" t="s">
        <v>71</v>
      </c>
      <c r="I23" s="108" t="s">
        <v>72</v>
      </c>
      <c r="J23" s="106" t="s">
        <v>73</v>
      </c>
      <c r="K23" s="106">
        <v>2019</v>
      </c>
      <c r="L23" s="19"/>
    </row>
    <row r="24" spans="1:12" ht="34.5">
      <c r="A24" s="121" t="s">
        <v>16</v>
      </c>
      <c r="B24" s="102" t="s">
        <v>79</v>
      </c>
      <c r="C24" s="111" t="s">
        <v>11</v>
      </c>
      <c r="D24" s="111" t="s">
        <v>17</v>
      </c>
      <c r="E24" s="51" t="s">
        <v>34</v>
      </c>
      <c r="F24" s="97">
        <v>4000000</v>
      </c>
      <c r="G24" s="97">
        <v>705883</v>
      </c>
      <c r="H24" s="109" t="s">
        <v>80</v>
      </c>
      <c r="I24" s="110" t="s">
        <v>72</v>
      </c>
      <c r="J24" s="102" t="s">
        <v>73</v>
      </c>
      <c r="K24" s="102">
        <v>2019</v>
      </c>
      <c r="L24" s="19"/>
    </row>
    <row r="25" spans="1:12" ht="23">
      <c r="A25" s="120" t="s">
        <v>10</v>
      </c>
      <c r="B25" s="106" t="s">
        <v>118</v>
      </c>
      <c r="C25" s="112" t="s">
        <v>11</v>
      </c>
      <c r="D25" s="112" t="s">
        <v>13</v>
      </c>
      <c r="E25" s="50" t="s">
        <v>46</v>
      </c>
      <c r="F25" s="96">
        <v>3250087</v>
      </c>
      <c r="G25" s="96">
        <v>573545</v>
      </c>
      <c r="H25" s="107" t="s">
        <v>119</v>
      </c>
      <c r="I25" s="108" t="s">
        <v>120</v>
      </c>
      <c r="J25" s="106" t="s">
        <v>121</v>
      </c>
      <c r="K25" s="106">
        <v>2019</v>
      </c>
      <c r="L25" s="52"/>
    </row>
    <row r="26" spans="1:12" ht="23">
      <c r="A26" s="121" t="s">
        <v>10</v>
      </c>
      <c r="B26" s="102" t="s">
        <v>122</v>
      </c>
      <c r="C26" s="111" t="s">
        <v>11</v>
      </c>
      <c r="D26" s="111" t="s">
        <v>13</v>
      </c>
      <c r="E26" s="51" t="s">
        <v>123</v>
      </c>
      <c r="F26" s="181">
        <v>2100000</v>
      </c>
      <c r="G26" s="181">
        <v>370589</v>
      </c>
      <c r="H26" s="109" t="s">
        <v>124</v>
      </c>
      <c r="I26" s="110" t="s">
        <v>135</v>
      </c>
      <c r="J26" s="102" t="s">
        <v>125</v>
      </c>
      <c r="K26" s="102">
        <v>2020</v>
      </c>
      <c r="L26" s="19"/>
    </row>
    <row r="27" spans="1:12" ht="23">
      <c r="A27" s="120" t="s">
        <v>10</v>
      </c>
      <c r="B27" s="106" t="s">
        <v>126</v>
      </c>
      <c r="C27" s="112" t="s">
        <v>11</v>
      </c>
      <c r="D27" s="112" t="s">
        <v>15</v>
      </c>
      <c r="E27" s="50" t="s">
        <v>127</v>
      </c>
      <c r="F27" s="181">
        <v>3000000</v>
      </c>
      <c r="G27" s="181">
        <v>529412</v>
      </c>
      <c r="H27" s="107" t="s">
        <v>124</v>
      </c>
      <c r="I27" s="108" t="s">
        <v>135</v>
      </c>
      <c r="J27" s="106" t="s">
        <v>125</v>
      </c>
      <c r="K27" s="106">
        <v>2020</v>
      </c>
      <c r="L27" s="19"/>
    </row>
    <row r="28" spans="1:12" ht="46">
      <c r="A28" s="121" t="s">
        <v>16</v>
      </c>
      <c r="B28" s="102" t="s">
        <v>81</v>
      </c>
      <c r="C28" s="111" t="s">
        <v>11</v>
      </c>
      <c r="D28" s="111" t="s">
        <v>17</v>
      </c>
      <c r="E28" s="51" t="s">
        <v>128</v>
      </c>
      <c r="F28" s="181">
        <v>2296529</v>
      </c>
      <c r="G28" s="181">
        <v>405270</v>
      </c>
      <c r="H28" s="109" t="s">
        <v>382</v>
      </c>
      <c r="I28" s="110" t="s">
        <v>135</v>
      </c>
      <c r="J28" s="102" t="s">
        <v>125</v>
      </c>
      <c r="K28" s="102">
        <v>2020</v>
      </c>
      <c r="L28" s="19"/>
    </row>
    <row r="29" spans="1:12" ht="23">
      <c r="A29" s="120" t="s">
        <v>18</v>
      </c>
      <c r="B29" s="106" t="s">
        <v>137</v>
      </c>
      <c r="C29" s="112" t="s">
        <v>11</v>
      </c>
      <c r="D29" s="112" t="s">
        <v>138</v>
      </c>
      <c r="E29" s="50" t="s">
        <v>106</v>
      </c>
      <c r="F29" s="181">
        <v>24005239</v>
      </c>
      <c r="G29" s="181">
        <v>4236219</v>
      </c>
      <c r="H29" s="113" t="s">
        <v>124</v>
      </c>
      <c r="I29" s="108" t="s">
        <v>139</v>
      </c>
      <c r="J29" s="106" t="s">
        <v>140</v>
      </c>
      <c r="K29" s="106">
        <v>2020</v>
      </c>
      <c r="L29" s="19"/>
    </row>
    <row r="30" spans="1:12" ht="34.5">
      <c r="A30" s="121" t="s">
        <v>16</v>
      </c>
      <c r="B30" s="102" t="s">
        <v>141</v>
      </c>
      <c r="C30" s="111" t="s">
        <v>11</v>
      </c>
      <c r="D30" s="111" t="s">
        <v>15</v>
      </c>
      <c r="E30" s="50" t="s">
        <v>142</v>
      </c>
      <c r="F30" s="181">
        <v>5665090</v>
      </c>
      <c r="G30" s="181">
        <v>999722</v>
      </c>
      <c r="H30" s="114" t="s">
        <v>124</v>
      </c>
      <c r="I30" s="110" t="s">
        <v>139</v>
      </c>
      <c r="J30" s="102" t="s">
        <v>140</v>
      </c>
      <c r="K30" s="102">
        <v>2020</v>
      </c>
      <c r="L30" s="19"/>
    </row>
    <row r="31" spans="1:12" ht="34.5">
      <c r="A31" s="120" t="s">
        <v>16</v>
      </c>
      <c r="B31" s="106" t="s">
        <v>313</v>
      </c>
      <c r="C31" s="112" t="s">
        <v>11</v>
      </c>
      <c r="D31" s="112" t="s">
        <v>17</v>
      </c>
      <c r="E31" s="50" t="s">
        <v>34</v>
      </c>
      <c r="F31" s="96">
        <v>7325000</v>
      </c>
      <c r="G31" s="96">
        <v>1292630</v>
      </c>
      <c r="H31" s="107" t="s">
        <v>314</v>
      </c>
      <c r="I31" s="108" t="s">
        <v>315</v>
      </c>
      <c r="J31" s="106" t="s">
        <v>316</v>
      </c>
      <c r="K31" s="106">
        <v>2021</v>
      </c>
      <c r="L31" s="19"/>
    </row>
    <row r="32" spans="1:12" ht="74.5" customHeight="1">
      <c r="A32" s="121" t="s">
        <v>16</v>
      </c>
      <c r="B32" s="102" t="s">
        <v>416</v>
      </c>
      <c r="C32" s="111" t="s">
        <v>11</v>
      </c>
      <c r="D32" s="111" t="s">
        <v>17</v>
      </c>
      <c r="E32" s="51" t="s">
        <v>317</v>
      </c>
      <c r="F32" s="97">
        <v>2000000</v>
      </c>
      <c r="G32" s="97">
        <v>352941</v>
      </c>
      <c r="H32" s="109" t="s">
        <v>318</v>
      </c>
      <c r="I32" s="110" t="s">
        <v>319</v>
      </c>
      <c r="J32" s="102" t="s">
        <v>320</v>
      </c>
      <c r="K32" s="102">
        <v>2021</v>
      </c>
      <c r="L32" s="19"/>
    </row>
    <row r="33" spans="1:12" ht="46.5" thickBot="1">
      <c r="A33" s="122" t="s">
        <v>321</v>
      </c>
      <c r="B33" s="123" t="s">
        <v>322</v>
      </c>
      <c r="C33" s="124" t="s">
        <v>323</v>
      </c>
      <c r="D33" s="125" t="s">
        <v>324</v>
      </c>
      <c r="E33" s="56" t="s">
        <v>325</v>
      </c>
      <c r="F33" s="98">
        <v>27000000</v>
      </c>
      <c r="G33" s="98">
        <v>3000000</v>
      </c>
      <c r="H33" s="115" t="s">
        <v>326</v>
      </c>
      <c r="I33" s="116" t="s">
        <v>327</v>
      </c>
      <c r="J33" s="117" t="s">
        <v>328</v>
      </c>
      <c r="K33" s="117" t="s">
        <v>329</v>
      </c>
      <c r="L33" s="57"/>
    </row>
    <row r="34" spans="1:12" ht="12" thickBot="1">
      <c r="E34" s="75" t="s">
        <v>407</v>
      </c>
      <c r="F34" s="90">
        <f>SUM(F6:F33)</f>
        <v>375597917.5</v>
      </c>
      <c r="G34" s="90">
        <f>SUM(G6:G33)</f>
        <v>64517268.359999999</v>
      </c>
    </row>
  </sheetData>
  <autoFilter ref="A5:L33" xr:uid="{00000000-0009-0000-0000-000001000000}"/>
  <dataValidations count="2">
    <dataValidation type="list" allowBlank="1" showInputMessage="1" showErrorMessage="1" prompt="wybierz narzędzie PP" sqref="D6:D10" xr:uid="{00000000-0002-0000-0100-000000000000}">
      <formula1>skroty_PP</formula1>
    </dataValidation>
    <dataValidation allowBlank="1" showErrorMessage="1" prompt="wybierz PI" sqref="A1:A1048576" xr:uid="{00000000-0002-0000-0100-000001000000}"/>
  </dataValidations>
  <pageMargins left="0.7" right="0.7" top="0.75" bottom="0.75" header="0.3" footer="0.3"/>
  <pageSetup paperSize="9" scale="4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133"/>
  <sheetViews>
    <sheetView showGridLines="0" topLeftCell="K1" zoomScale="85" zoomScaleNormal="85" workbookViewId="0">
      <selection activeCell="A8" sqref="A8"/>
    </sheetView>
  </sheetViews>
  <sheetFormatPr defaultColWidth="8.7265625" defaultRowHeight="14.5"/>
  <cols>
    <col min="1" max="1" width="18.7265625" customWidth="1"/>
    <col min="2" max="2" width="26.81640625" customWidth="1"/>
    <col min="3" max="3" width="15" customWidth="1"/>
    <col min="4" max="4" width="18.1796875" customWidth="1"/>
    <col min="5" max="5" width="14" customWidth="1"/>
    <col min="6" max="6" width="13.81640625" customWidth="1"/>
    <col min="7" max="7" width="15.54296875" customWidth="1"/>
    <col min="8" max="8" width="13.26953125" customWidth="1"/>
    <col min="9" max="9" width="46.453125" customWidth="1"/>
    <col min="10" max="10" width="19" customWidth="1"/>
    <col min="11" max="11" width="50.453125" customWidth="1"/>
    <col min="12" max="12" width="19" customWidth="1"/>
    <col min="13" max="13" width="32.54296875" customWidth="1"/>
    <col min="14" max="14" width="16.81640625" customWidth="1"/>
    <col min="15" max="15" width="15.81640625" bestFit="1" customWidth="1"/>
    <col min="16" max="16" width="16.7265625" customWidth="1"/>
    <col min="17" max="17" width="19.453125" customWidth="1"/>
    <col min="18" max="18" width="48" customWidth="1"/>
    <col min="19" max="19" width="16.26953125" customWidth="1"/>
    <col min="20" max="22" width="16.1796875" customWidth="1"/>
    <col min="23" max="23" width="13.26953125" customWidth="1"/>
    <col min="24" max="24" width="11.7265625" customWidth="1"/>
    <col min="25" max="25" width="18.1796875" customWidth="1"/>
    <col min="26" max="26" width="123.7265625" customWidth="1"/>
    <col min="27" max="27" width="16.26953125" customWidth="1"/>
    <col min="28" max="28" width="32.7265625" customWidth="1"/>
    <col min="30" max="30" width="6.54296875" customWidth="1"/>
  </cols>
  <sheetData>
    <row r="1" spans="1:30" ht="25.5" customHeight="1">
      <c r="A1" s="203" t="s">
        <v>385</v>
      </c>
      <c r="B1" s="203"/>
      <c r="C1" s="203"/>
      <c r="D1" s="203"/>
      <c r="E1" s="203"/>
      <c r="F1" s="203"/>
      <c r="G1" s="203"/>
    </row>
    <row r="3" spans="1:30" s="144" customFormat="1" ht="21" customHeight="1" thickBot="1">
      <c r="A3" s="245" t="s">
        <v>334</v>
      </c>
      <c r="B3" s="245"/>
      <c r="C3" s="245"/>
      <c r="D3" s="245"/>
      <c r="E3" s="245"/>
    </row>
    <row r="4" spans="1:30" s="145" customFormat="1" ht="66.75" customHeight="1">
      <c r="A4" s="246" t="s">
        <v>143</v>
      </c>
      <c r="B4" s="235" t="s">
        <v>144</v>
      </c>
      <c r="C4" s="235" t="s">
        <v>145</v>
      </c>
      <c r="D4" s="152" t="s">
        <v>146</v>
      </c>
      <c r="E4" s="235" t="s">
        <v>147</v>
      </c>
      <c r="F4" s="235" t="s">
        <v>148</v>
      </c>
      <c r="G4" s="235" t="s">
        <v>149</v>
      </c>
      <c r="H4" s="235" t="s">
        <v>150</v>
      </c>
      <c r="I4" s="235" t="s">
        <v>151</v>
      </c>
      <c r="J4" s="235" t="s">
        <v>152</v>
      </c>
      <c r="K4" s="235" t="s">
        <v>153</v>
      </c>
      <c r="L4" s="235" t="s">
        <v>154</v>
      </c>
      <c r="M4" s="235" t="s">
        <v>4</v>
      </c>
      <c r="N4" s="233" t="s">
        <v>155</v>
      </c>
      <c r="O4" s="234"/>
      <c r="P4" s="233" t="s">
        <v>156</v>
      </c>
      <c r="Q4" s="234"/>
      <c r="R4" s="235" t="s">
        <v>157</v>
      </c>
      <c r="S4" s="153" t="s">
        <v>158</v>
      </c>
      <c r="T4" s="233" t="s">
        <v>159</v>
      </c>
      <c r="U4" s="234"/>
      <c r="V4" s="153" t="s">
        <v>160</v>
      </c>
      <c r="W4" s="153" t="s">
        <v>161</v>
      </c>
      <c r="X4" s="153" t="s">
        <v>162</v>
      </c>
      <c r="Y4" s="154" t="s">
        <v>163</v>
      </c>
      <c r="Z4" s="138" t="s">
        <v>164</v>
      </c>
      <c r="AD4" s="25" t="s">
        <v>165</v>
      </c>
    </row>
    <row r="5" spans="1:30" s="25" customFormat="1" ht="24.4" customHeight="1">
      <c r="A5" s="247"/>
      <c r="B5" s="236"/>
      <c r="C5" s="236"/>
      <c r="D5" s="38" t="s">
        <v>166</v>
      </c>
      <c r="E5" s="236"/>
      <c r="F5" s="236"/>
      <c r="G5" s="236"/>
      <c r="H5" s="236"/>
      <c r="I5" s="236"/>
      <c r="J5" s="236"/>
      <c r="K5" s="236"/>
      <c r="L5" s="236"/>
      <c r="M5" s="236"/>
      <c r="N5" s="38" t="s">
        <v>5</v>
      </c>
      <c r="O5" s="38" t="s">
        <v>6</v>
      </c>
      <c r="P5" s="38" t="s">
        <v>5</v>
      </c>
      <c r="Q5" s="38" t="s">
        <v>6</v>
      </c>
      <c r="R5" s="236"/>
      <c r="S5" s="38" t="s">
        <v>166</v>
      </c>
      <c r="T5" s="38" t="s">
        <v>166</v>
      </c>
      <c r="U5" s="38" t="s">
        <v>167</v>
      </c>
      <c r="V5" s="38" t="s">
        <v>166</v>
      </c>
      <c r="W5" s="38" t="s">
        <v>166</v>
      </c>
      <c r="X5" s="38" t="s">
        <v>166</v>
      </c>
      <c r="Y5" s="155"/>
      <c r="Z5" s="138"/>
      <c r="AD5" s="25" t="s">
        <v>168</v>
      </c>
    </row>
    <row r="6" spans="1:30" s="25" customFormat="1" ht="19.149999999999999" customHeight="1" thickBot="1">
      <c r="A6" s="156">
        <v>1</v>
      </c>
      <c r="B6" s="32">
        <v>2</v>
      </c>
      <c r="C6" s="32">
        <v>3</v>
      </c>
      <c r="D6" s="33">
        <v>4</v>
      </c>
      <c r="E6" s="32">
        <v>5</v>
      </c>
      <c r="F6" s="32">
        <v>6</v>
      </c>
      <c r="G6" s="33">
        <v>7</v>
      </c>
      <c r="H6" s="33">
        <v>8</v>
      </c>
      <c r="I6" s="32">
        <v>9</v>
      </c>
      <c r="J6" s="32">
        <v>10</v>
      </c>
      <c r="K6" s="33">
        <v>11</v>
      </c>
      <c r="L6" s="33">
        <v>12</v>
      </c>
      <c r="M6" s="33">
        <v>13</v>
      </c>
      <c r="N6" s="34">
        <v>14</v>
      </c>
      <c r="O6" s="34">
        <v>15</v>
      </c>
      <c r="P6" s="34">
        <v>16</v>
      </c>
      <c r="Q6" s="34">
        <v>17</v>
      </c>
      <c r="R6" s="33">
        <v>18</v>
      </c>
      <c r="S6" s="33">
        <v>19</v>
      </c>
      <c r="T6" s="33">
        <v>20</v>
      </c>
      <c r="U6" s="34">
        <v>21</v>
      </c>
      <c r="V6" s="33">
        <v>22</v>
      </c>
      <c r="W6" s="33">
        <v>23</v>
      </c>
      <c r="X6" s="33">
        <v>24</v>
      </c>
      <c r="Y6" s="157">
        <v>25</v>
      </c>
      <c r="Z6" s="146">
        <v>26</v>
      </c>
      <c r="AD6" s="25" t="s">
        <v>169</v>
      </c>
    </row>
    <row r="7" spans="1:30" s="25" customFormat="1" ht="19.149999999999999" customHeight="1" thickBot="1">
      <c r="A7" s="158"/>
      <c r="B7" s="35"/>
      <c r="C7" s="35"/>
      <c r="D7" s="36"/>
      <c r="E7" s="35"/>
      <c r="F7" s="35"/>
      <c r="G7" s="36"/>
      <c r="H7" s="36"/>
      <c r="I7" s="35"/>
      <c r="J7" s="35"/>
      <c r="K7" s="58"/>
      <c r="L7" s="58"/>
      <c r="M7" s="59"/>
      <c r="N7" s="130">
        <f>SUM(N46,N8:N30)</f>
        <v>152030686.34999999</v>
      </c>
      <c r="O7" s="130">
        <f>SUM(O46,O8:O30)</f>
        <v>28661952.329999998</v>
      </c>
      <c r="P7" s="130">
        <f>SUM(P46,P8:P30)</f>
        <v>127666699.36000001</v>
      </c>
      <c r="Q7" s="130">
        <f>SUM(Q46,Q8:Q30)</f>
        <v>21465003.52</v>
      </c>
      <c r="R7" s="60"/>
      <c r="S7" s="58"/>
      <c r="T7" s="59"/>
      <c r="U7" s="131">
        <f>SUM(U8,U12,U13:U17,U22,U23:U25,U27,U30,U46)</f>
        <v>105</v>
      </c>
      <c r="V7" s="37"/>
      <c r="W7" s="36"/>
      <c r="X7" s="36"/>
      <c r="Y7" s="159"/>
      <c r="Z7" s="147"/>
    </row>
    <row r="8" spans="1:30" ht="207">
      <c r="A8" s="160" t="s">
        <v>170</v>
      </c>
      <c r="B8" s="40" t="s">
        <v>108</v>
      </c>
      <c r="C8" s="41" t="s">
        <v>171</v>
      </c>
      <c r="D8" s="39" t="s">
        <v>172</v>
      </c>
      <c r="E8" s="39" t="s">
        <v>136</v>
      </c>
      <c r="F8" s="42" t="s">
        <v>72</v>
      </c>
      <c r="G8" s="41" t="s">
        <v>173</v>
      </c>
      <c r="H8" s="41" t="s">
        <v>174</v>
      </c>
      <c r="I8" s="39"/>
      <c r="J8" s="39"/>
      <c r="K8" s="39"/>
      <c r="L8" s="39"/>
      <c r="M8" s="41" t="s">
        <v>70</v>
      </c>
      <c r="N8" s="129">
        <v>16797608.68</v>
      </c>
      <c r="O8" s="129">
        <v>260253.57</v>
      </c>
      <c r="P8" s="129">
        <v>15805284.68</v>
      </c>
      <c r="Q8" s="129">
        <v>0</v>
      </c>
      <c r="R8" s="41" t="s">
        <v>175</v>
      </c>
      <c r="S8" s="39" t="s">
        <v>172</v>
      </c>
      <c r="T8" s="39" t="s">
        <v>172</v>
      </c>
      <c r="U8" s="61">
        <v>10</v>
      </c>
      <c r="V8" s="39" t="s">
        <v>172</v>
      </c>
      <c r="W8" s="39" t="s">
        <v>172</v>
      </c>
      <c r="X8" s="39" t="s">
        <v>172</v>
      </c>
      <c r="Y8" s="161" t="s">
        <v>168</v>
      </c>
      <c r="Z8" s="148" t="s">
        <v>176</v>
      </c>
    </row>
    <row r="9" spans="1:30" ht="138">
      <c r="A9" s="160" t="s">
        <v>170</v>
      </c>
      <c r="B9" s="40" t="s">
        <v>108</v>
      </c>
      <c r="C9" s="41" t="s">
        <v>171</v>
      </c>
      <c r="D9" s="39" t="s">
        <v>172</v>
      </c>
      <c r="E9" s="41" t="s">
        <v>177</v>
      </c>
      <c r="F9" s="41" t="s">
        <v>330</v>
      </c>
      <c r="G9" s="41" t="s">
        <v>179</v>
      </c>
      <c r="H9" s="39" t="s">
        <v>180</v>
      </c>
      <c r="I9" s="39"/>
      <c r="J9" s="39"/>
      <c r="K9" s="39"/>
      <c r="L9" s="39"/>
      <c r="M9" s="41" t="s">
        <v>181</v>
      </c>
      <c r="N9" s="62">
        <v>8640463.6199999992</v>
      </c>
      <c r="O9" s="62">
        <v>1719336.34</v>
      </c>
      <c r="P9" s="62">
        <v>6272066.1200000001</v>
      </c>
      <c r="Q9" s="62">
        <v>1194713.44</v>
      </c>
      <c r="R9" s="41" t="s">
        <v>175</v>
      </c>
      <c r="S9" s="39" t="s">
        <v>172</v>
      </c>
      <c r="T9" s="39" t="s">
        <v>182</v>
      </c>
      <c r="U9" s="39"/>
      <c r="V9" s="39" t="s">
        <v>172</v>
      </c>
      <c r="W9" s="39" t="s">
        <v>172</v>
      </c>
      <c r="X9" s="39" t="s">
        <v>172</v>
      </c>
      <c r="Y9" s="161" t="s">
        <v>168</v>
      </c>
      <c r="Z9" s="149" t="s">
        <v>183</v>
      </c>
    </row>
    <row r="10" spans="1:30" ht="23">
      <c r="A10" s="160" t="s">
        <v>170</v>
      </c>
      <c r="B10" s="40" t="s">
        <v>108</v>
      </c>
      <c r="C10" s="41" t="s">
        <v>171</v>
      </c>
      <c r="D10" s="39" t="s">
        <v>172</v>
      </c>
      <c r="E10" s="41" t="s">
        <v>184</v>
      </c>
      <c r="F10" s="42" t="s">
        <v>185</v>
      </c>
      <c r="G10" s="41" t="s">
        <v>186</v>
      </c>
      <c r="H10" s="39" t="s">
        <v>187</v>
      </c>
      <c r="I10" s="39"/>
      <c r="J10" s="39"/>
      <c r="K10" s="39"/>
      <c r="L10" s="39"/>
      <c r="M10" s="41" t="s">
        <v>70</v>
      </c>
      <c r="N10" s="62">
        <v>3212198.8</v>
      </c>
      <c r="O10" s="62">
        <v>951939.2</v>
      </c>
      <c r="P10" s="62">
        <v>2212189.04</v>
      </c>
      <c r="Q10" s="62">
        <v>467371.18</v>
      </c>
      <c r="R10" s="41" t="s">
        <v>188</v>
      </c>
      <c r="S10" s="39" t="s">
        <v>182</v>
      </c>
      <c r="T10" s="39" t="s">
        <v>182</v>
      </c>
      <c r="U10" s="39"/>
      <c r="V10" s="39" t="s">
        <v>172</v>
      </c>
      <c r="W10" s="39" t="s">
        <v>172</v>
      </c>
      <c r="X10" s="39" t="s">
        <v>172</v>
      </c>
      <c r="Y10" s="161" t="s">
        <v>169</v>
      </c>
      <c r="Z10" s="149" t="s">
        <v>189</v>
      </c>
    </row>
    <row r="11" spans="1:30" ht="57.5">
      <c r="A11" s="160" t="s">
        <v>170</v>
      </c>
      <c r="B11" s="40" t="s">
        <v>108</v>
      </c>
      <c r="C11" s="41" t="s">
        <v>171</v>
      </c>
      <c r="D11" s="39" t="s">
        <v>172</v>
      </c>
      <c r="E11" s="41" t="s">
        <v>184</v>
      </c>
      <c r="F11" s="42" t="s">
        <v>185</v>
      </c>
      <c r="G11" s="41" t="s">
        <v>190</v>
      </c>
      <c r="H11" s="39" t="s">
        <v>191</v>
      </c>
      <c r="I11" s="39"/>
      <c r="J11" s="39"/>
      <c r="K11" s="39"/>
      <c r="L11" s="39"/>
      <c r="M11" s="41" t="s">
        <v>70</v>
      </c>
      <c r="N11" s="62">
        <v>2013225.47</v>
      </c>
      <c r="O11" s="62">
        <v>587795.32999999996</v>
      </c>
      <c r="P11" s="62">
        <v>1013225.47</v>
      </c>
      <c r="Q11" s="62">
        <v>192995.33</v>
      </c>
      <c r="R11" s="41" t="s">
        <v>192</v>
      </c>
      <c r="S11" s="39" t="s">
        <v>182</v>
      </c>
      <c r="T11" s="39" t="s">
        <v>182</v>
      </c>
      <c r="U11" s="39"/>
      <c r="V11" s="39" t="s">
        <v>172</v>
      </c>
      <c r="W11" s="39" t="s">
        <v>172</v>
      </c>
      <c r="X11" s="39" t="s">
        <v>172</v>
      </c>
      <c r="Y11" s="161" t="s">
        <v>168</v>
      </c>
      <c r="Z11" s="149" t="s">
        <v>193</v>
      </c>
    </row>
    <row r="12" spans="1:30" ht="57.5">
      <c r="A12" s="160" t="s">
        <v>170</v>
      </c>
      <c r="B12" s="40" t="s">
        <v>108</v>
      </c>
      <c r="C12" s="41" t="s">
        <v>171</v>
      </c>
      <c r="D12" s="39" t="s">
        <v>172</v>
      </c>
      <c r="E12" s="41" t="s">
        <v>194</v>
      </c>
      <c r="F12" s="42" t="s">
        <v>185</v>
      </c>
      <c r="G12" s="41" t="s">
        <v>195</v>
      </c>
      <c r="H12" s="41" t="s">
        <v>196</v>
      </c>
      <c r="I12" s="39"/>
      <c r="J12" s="39"/>
      <c r="K12" s="39"/>
      <c r="L12" s="39"/>
      <c r="M12" s="41" t="s">
        <v>70</v>
      </c>
      <c r="N12" s="62">
        <v>2872330.95</v>
      </c>
      <c r="O12" s="62">
        <v>1313287.58</v>
      </c>
      <c r="P12" s="62">
        <v>1877694</v>
      </c>
      <c r="Q12" s="62">
        <v>357656</v>
      </c>
      <c r="R12" s="41" t="s">
        <v>197</v>
      </c>
      <c r="S12" s="39" t="s">
        <v>172</v>
      </c>
      <c r="T12" s="39" t="s">
        <v>172</v>
      </c>
      <c r="U12" s="39">
        <v>2</v>
      </c>
      <c r="V12" s="39" t="s">
        <v>172</v>
      </c>
      <c r="W12" s="39" t="s">
        <v>172</v>
      </c>
      <c r="X12" s="39" t="s">
        <v>172</v>
      </c>
      <c r="Y12" s="161" t="s">
        <v>168</v>
      </c>
      <c r="Z12" s="149" t="s">
        <v>198</v>
      </c>
    </row>
    <row r="13" spans="1:30" ht="92">
      <c r="A13" s="160" t="s">
        <v>170</v>
      </c>
      <c r="B13" s="40" t="s">
        <v>108</v>
      </c>
      <c r="C13" s="41" t="s">
        <v>171</v>
      </c>
      <c r="D13" s="39" t="s">
        <v>172</v>
      </c>
      <c r="E13" s="41" t="s">
        <v>177</v>
      </c>
      <c r="F13" s="41" t="s">
        <v>178</v>
      </c>
      <c r="G13" s="41" t="s">
        <v>199</v>
      </c>
      <c r="H13" s="39" t="s">
        <v>200</v>
      </c>
      <c r="I13" s="41"/>
      <c r="J13" s="39"/>
      <c r="K13" s="39"/>
      <c r="L13" s="39"/>
      <c r="M13" s="41" t="s">
        <v>181</v>
      </c>
      <c r="N13" s="62">
        <v>2896592</v>
      </c>
      <c r="O13" s="62">
        <v>524208</v>
      </c>
      <c r="P13" s="62">
        <v>1396145.09</v>
      </c>
      <c r="Q13" s="62">
        <v>260694.31</v>
      </c>
      <c r="R13" s="41" t="s">
        <v>201</v>
      </c>
      <c r="S13" s="39" t="s">
        <v>172</v>
      </c>
      <c r="T13" s="39" t="s">
        <v>172</v>
      </c>
      <c r="U13" s="39">
        <v>2</v>
      </c>
      <c r="V13" s="39" t="s">
        <v>172</v>
      </c>
      <c r="W13" s="39" t="s">
        <v>172</v>
      </c>
      <c r="X13" s="39" t="s">
        <v>172</v>
      </c>
      <c r="Y13" s="161" t="s">
        <v>168</v>
      </c>
      <c r="Z13" s="149" t="s">
        <v>202</v>
      </c>
    </row>
    <row r="14" spans="1:30" ht="57.5">
      <c r="A14" s="160" t="s">
        <v>170</v>
      </c>
      <c r="B14" s="40" t="s">
        <v>108</v>
      </c>
      <c r="C14" s="41" t="s">
        <v>171</v>
      </c>
      <c r="D14" s="39" t="s">
        <v>172</v>
      </c>
      <c r="E14" s="41" t="s">
        <v>184</v>
      </c>
      <c r="F14" s="42" t="s">
        <v>185</v>
      </c>
      <c r="G14" s="41" t="s">
        <v>203</v>
      </c>
      <c r="H14" s="39" t="s">
        <v>180</v>
      </c>
      <c r="I14" s="41"/>
      <c r="J14" s="39"/>
      <c r="K14" s="39"/>
      <c r="L14" s="39"/>
      <c r="M14" s="41" t="s">
        <v>70</v>
      </c>
      <c r="N14" s="62">
        <v>1868784.61</v>
      </c>
      <c r="O14" s="62">
        <v>465671.39</v>
      </c>
      <c r="P14" s="62">
        <v>1110249.8400000001</v>
      </c>
      <c r="Q14" s="62">
        <v>211476.16</v>
      </c>
      <c r="R14" s="41" t="s">
        <v>192</v>
      </c>
      <c r="S14" s="39" t="s">
        <v>182</v>
      </c>
      <c r="T14" s="39" t="s">
        <v>172</v>
      </c>
      <c r="U14" s="39">
        <v>8</v>
      </c>
      <c r="V14" s="39" t="s">
        <v>172</v>
      </c>
      <c r="W14" s="39" t="s">
        <v>172</v>
      </c>
      <c r="X14" s="39" t="s">
        <v>172</v>
      </c>
      <c r="Y14" s="161" t="s">
        <v>168</v>
      </c>
      <c r="Z14" s="149" t="s">
        <v>204</v>
      </c>
    </row>
    <row r="15" spans="1:30" ht="46">
      <c r="A15" s="160" t="s">
        <v>170</v>
      </c>
      <c r="B15" s="40" t="s">
        <v>108</v>
      </c>
      <c r="C15" s="41" t="s">
        <v>171</v>
      </c>
      <c r="D15" s="39" t="s">
        <v>172</v>
      </c>
      <c r="E15" s="41" t="s">
        <v>184</v>
      </c>
      <c r="F15" s="42" t="s">
        <v>185</v>
      </c>
      <c r="G15" s="41" t="s">
        <v>205</v>
      </c>
      <c r="H15" s="39" t="s">
        <v>180</v>
      </c>
      <c r="I15" s="39"/>
      <c r="J15" s="39"/>
      <c r="K15" s="39"/>
      <c r="L15" s="39"/>
      <c r="M15" s="41" t="s">
        <v>70</v>
      </c>
      <c r="N15" s="62">
        <v>4963474.8499999996</v>
      </c>
      <c r="O15" s="62">
        <v>961950.47</v>
      </c>
      <c r="P15" s="62">
        <v>4125131.85</v>
      </c>
      <c r="Q15" s="62">
        <v>785739.4</v>
      </c>
      <c r="R15" s="41" t="s">
        <v>206</v>
      </c>
      <c r="S15" s="39" t="s">
        <v>172</v>
      </c>
      <c r="T15" s="39" t="s">
        <v>172</v>
      </c>
      <c r="U15" s="39">
        <v>3</v>
      </c>
      <c r="V15" s="39" t="s">
        <v>172</v>
      </c>
      <c r="W15" s="39" t="s">
        <v>172</v>
      </c>
      <c r="X15" s="39" t="s">
        <v>172</v>
      </c>
      <c r="Y15" s="161" t="s">
        <v>168</v>
      </c>
      <c r="Z15" s="149" t="s">
        <v>207</v>
      </c>
    </row>
    <row r="16" spans="1:30" ht="34.5">
      <c r="A16" s="160" t="s">
        <v>170</v>
      </c>
      <c r="B16" s="40" t="s">
        <v>108</v>
      </c>
      <c r="C16" s="41" t="s">
        <v>171</v>
      </c>
      <c r="D16" s="39" t="s">
        <v>172</v>
      </c>
      <c r="E16" s="41" t="s">
        <v>184</v>
      </c>
      <c r="F16" s="42" t="s">
        <v>185</v>
      </c>
      <c r="G16" s="41" t="s">
        <v>208</v>
      </c>
      <c r="H16" s="39" t="s">
        <v>209</v>
      </c>
      <c r="I16" s="39"/>
      <c r="J16" s="39"/>
      <c r="K16" s="39"/>
      <c r="L16" s="39"/>
      <c r="M16" s="41" t="s">
        <v>70</v>
      </c>
      <c r="N16" s="62">
        <v>777738.44</v>
      </c>
      <c r="O16" s="62">
        <v>181422.73</v>
      </c>
      <c r="P16" s="62">
        <v>386971.2</v>
      </c>
      <c r="Q16" s="62">
        <v>73708.799999999988</v>
      </c>
      <c r="R16" s="41" t="s">
        <v>210</v>
      </c>
      <c r="S16" s="39" t="s">
        <v>182</v>
      </c>
      <c r="T16" s="39" t="s">
        <v>172</v>
      </c>
      <c r="U16" s="39">
        <v>1</v>
      </c>
      <c r="V16" s="39" t="s">
        <v>172</v>
      </c>
      <c r="W16" s="39" t="s">
        <v>172</v>
      </c>
      <c r="X16" s="39" t="s">
        <v>172</v>
      </c>
      <c r="Y16" s="161" t="s">
        <v>168</v>
      </c>
      <c r="Z16" s="149" t="s">
        <v>211</v>
      </c>
    </row>
    <row r="17" spans="1:26" ht="46">
      <c r="A17" s="160" t="s">
        <v>170</v>
      </c>
      <c r="B17" s="40" t="s">
        <v>108</v>
      </c>
      <c r="C17" s="41" t="s">
        <v>171</v>
      </c>
      <c r="D17" s="39" t="s">
        <v>172</v>
      </c>
      <c r="E17" s="41" t="s">
        <v>136</v>
      </c>
      <c r="F17" s="42" t="s">
        <v>185</v>
      </c>
      <c r="G17" s="41" t="s">
        <v>212</v>
      </c>
      <c r="H17" s="39" t="s">
        <v>213</v>
      </c>
      <c r="I17" s="41"/>
      <c r="J17" s="39"/>
      <c r="K17" s="39"/>
      <c r="L17" s="39"/>
      <c r="M17" s="41" t="s">
        <v>70</v>
      </c>
      <c r="N17" s="62">
        <v>1589690.4</v>
      </c>
      <c r="O17" s="62">
        <v>288869.59999999998</v>
      </c>
      <c r="P17" s="62">
        <v>595190.4</v>
      </c>
      <c r="Q17" s="62">
        <v>113369.60000000001</v>
      </c>
      <c r="R17" s="41" t="s">
        <v>214</v>
      </c>
      <c r="S17" s="39" t="s">
        <v>172</v>
      </c>
      <c r="T17" s="39" t="s">
        <v>172</v>
      </c>
      <c r="U17" s="39">
        <v>2</v>
      </c>
      <c r="V17" s="39" t="s">
        <v>172</v>
      </c>
      <c r="W17" s="39" t="s">
        <v>172</v>
      </c>
      <c r="X17" s="39" t="s">
        <v>172</v>
      </c>
      <c r="Y17" s="161" t="s">
        <v>168</v>
      </c>
      <c r="Z17" s="149" t="s">
        <v>215</v>
      </c>
    </row>
    <row r="18" spans="1:26" ht="69">
      <c r="A18" s="160" t="s">
        <v>170</v>
      </c>
      <c r="B18" s="40" t="s">
        <v>108</v>
      </c>
      <c r="C18" s="41" t="s">
        <v>171</v>
      </c>
      <c r="D18" s="39" t="s">
        <v>172</v>
      </c>
      <c r="E18" s="41" t="s">
        <v>177</v>
      </c>
      <c r="F18" s="41" t="s">
        <v>178</v>
      </c>
      <c r="G18" s="41" t="s">
        <v>216</v>
      </c>
      <c r="H18" s="39" t="s">
        <v>213</v>
      </c>
      <c r="I18" s="39"/>
      <c r="J18" s="39"/>
      <c r="K18" s="39"/>
      <c r="L18" s="39"/>
      <c r="M18" s="41" t="s">
        <v>181</v>
      </c>
      <c r="N18" s="62">
        <v>1122111.8899999999</v>
      </c>
      <c r="O18" s="62">
        <v>199298.57</v>
      </c>
      <c r="P18" s="62">
        <v>91308</v>
      </c>
      <c r="Q18" s="62">
        <v>17392</v>
      </c>
      <c r="R18" s="41" t="s">
        <v>210</v>
      </c>
      <c r="S18" s="39" t="s">
        <v>182</v>
      </c>
      <c r="T18" s="39" t="s">
        <v>182</v>
      </c>
      <c r="U18" s="39"/>
      <c r="V18" s="39" t="s">
        <v>172</v>
      </c>
      <c r="W18" s="39" t="s">
        <v>172</v>
      </c>
      <c r="X18" s="39" t="s">
        <v>172</v>
      </c>
      <c r="Y18" s="161" t="s">
        <v>168</v>
      </c>
      <c r="Z18" s="149" t="s">
        <v>217</v>
      </c>
    </row>
    <row r="19" spans="1:26" ht="57.5">
      <c r="A19" s="160" t="s">
        <v>170</v>
      </c>
      <c r="B19" s="40" t="s">
        <v>108</v>
      </c>
      <c r="C19" s="41" t="s">
        <v>171</v>
      </c>
      <c r="D19" s="39" t="s">
        <v>172</v>
      </c>
      <c r="E19" s="41" t="s">
        <v>184</v>
      </c>
      <c r="F19" s="42" t="s">
        <v>185</v>
      </c>
      <c r="G19" s="41" t="s">
        <v>218</v>
      </c>
      <c r="H19" s="39" t="s">
        <v>219</v>
      </c>
      <c r="I19" s="39"/>
      <c r="J19" s="39"/>
      <c r="K19" s="39"/>
      <c r="L19" s="39"/>
      <c r="M19" s="41" t="s">
        <v>70</v>
      </c>
      <c r="N19" s="62">
        <v>2172174.06</v>
      </c>
      <c r="O19" s="62">
        <v>408223.71</v>
      </c>
      <c r="P19" s="62">
        <v>1777774.06</v>
      </c>
      <c r="Q19" s="62">
        <v>338623.71</v>
      </c>
      <c r="R19" s="41" t="s">
        <v>210</v>
      </c>
      <c r="S19" s="39" t="s">
        <v>182</v>
      </c>
      <c r="T19" s="39" t="s">
        <v>182</v>
      </c>
      <c r="U19" s="39"/>
      <c r="V19" s="39" t="s">
        <v>172</v>
      </c>
      <c r="W19" s="39" t="s">
        <v>172</v>
      </c>
      <c r="X19" s="39" t="s">
        <v>172</v>
      </c>
      <c r="Y19" s="161" t="s">
        <v>168</v>
      </c>
      <c r="Z19" s="149" t="s">
        <v>220</v>
      </c>
    </row>
    <row r="20" spans="1:26" ht="57.5">
      <c r="A20" s="160" t="s">
        <v>170</v>
      </c>
      <c r="B20" s="40" t="s">
        <v>108</v>
      </c>
      <c r="C20" s="41" t="s">
        <v>171</v>
      </c>
      <c r="D20" s="39" t="s">
        <v>172</v>
      </c>
      <c r="E20" s="41" t="s">
        <v>184</v>
      </c>
      <c r="F20" s="42" t="s">
        <v>185</v>
      </c>
      <c r="G20" s="41" t="s">
        <v>221</v>
      </c>
      <c r="H20" s="39" t="s">
        <v>222</v>
      </c>
      <c r="I20" s="39"/>
      <c r="J20" s="39"/>
      <c r="K20" s="39"/>
      <c r="L20" s="39"/>
      <c r="M20" s="41" t="s">
        <v>70</v>
      </c>
      <c r="N20" s="62">
        <v>1528080.82</v>
      </c>
      <c r="O20" s="62">
        <v>290812.07</v>
      </c>
      <c r="P20" s="62">
        <v>532383.6</v>
      </c>
      <c r="Q20" s="62">
        <v>103162.98</v>
      </c>
      <c r="R20" s="41" t="s">
        <v>210</v>
      </c>
      <c r="S20" s="39" t="s">
        <v>182</v>
      </c>
      <c r="T20" s="39" t="s">
        <v>182</v>
      </c>
      <c r="U20" s="39"/>
      <c r="V20" s="39" t="s">
        <v>172</v>
      </c>
      <c r="W20" s="39" t="s">
        <v>172</v>
      </c>
      <c r="X20" s="39" t="s">
        <v>172</v>
      </c>
      <c r="Y20" s="161" t="s">
        <v>168</v>
      </c>
      <c r="Z20" s="149" t="s">
        <v>223</v>
      </c>
    </row>
    <row r="21" spans="1:26" ht="46">
      <c r="A21" s="160" t="s">
        <v>170</v>
      </c>
      <c r="B21" s="40" t="s">
        <v>108</v>
      </c>
      <c r="C21" s="41" t="s">
        <v>171</v>
      </c>
      <c r="D21" s="39" t="s">
        <v>172</v>
      </c>
      <c r="E21" s="41" t="s">
        <v>184</v>
      </c>
      <c r="F21" s="42" t="s">
        <v>185</v>
      </c>
      <c r="G21" s="41" t="s">
        <v>224</v>
      </c>
      <c r="H21" s="39" t="s">
        <v>225</v>
      </c>
      <c r="I21" s="162" t="s">
        <v>355</v>
      </c>
      <c r="J21" s="39"/>
      <c r="K21" s="39"/>
      <c r="L21" s="39"/>
      <c r="M21" s="41" t="s">
        <v>70</v>
      </c>
      <c r="N21" s="62">
        <v>3870316.87</v>
      </c>
      <c r="O21" s="62">
        <v>725470.96</v>
      </c>
      <c r="P21" s="62">
        <v>2950531.94</v>
      </c>
      <c r="Q21" s="62">
        <v>556208.06000000006</v>
      </c>
      <c r="R21" s="41" t="s">
        <v>210</v>
      </c>
      <c r="S21" s="39" t="s">
        <v>182</v>
      </c>
      <c r="T21" s="39" t="s">
        <v>182</v>
      </c>
      <c r="U21" s="39"/>
      <c r="V21" s="39" t="s">
        <v>172</v>
      </c>
      <c r="W21" s="39" t="s">
        <v>172</v>
      </c>
      <c r="X21" s="39" t="s">
        <v>172</v>
      </c>
      <c r="Y21" s="161" t="s">
        <v>168</v>
      </c>
      <c r="Z21" s="149" t="s">
        <v>226</v>
      </c>
    </row>
    <row r="22" spans="1:26" ht="92">
      <c r="A22" s="160" t="s">
        <v>170</v>
      </c>
      <c r="B22" s="40" t="s">
        <v>108</v>
      </c>
      <c r="C22" s="41" t="s">
        <v>171</v>
      </c>
      <c r="D22" s="39" t="s">
        <v>172</v>
      </c>
      <c r="E22" s="41" t="s">
        <v>184</v>
      </c>
      <c r="F22" s="42" t="s">
        <v>185</v>
      </c>
      <c r="G22" s="41" t="s">
        <v>227</v>
      </c>
      <c r="H22" s="39" t="s">
        <v>180</v>
      </c>
      <c r="I22" s="41"/>
      <c r="J22" s="39"/>
      <c r="K22" s="39"/>
      <c r="L22" s="39"/>
      <c r="M22" s="41" t="s">
        <v>70</v>
      </c>
      <c r="N22" s="62">
        <v>2081518.4</v>
      </c>
      <c r="O22" s="62">
        <v>488238.51</v>
      </c>
      <c r="P22" s="62">
        <v>1082768.3999999999</v>
      </c>
      <c r="Q22" s="62">
        <v>221763.24</v>
      </c>
      <c r="R22" s="41" t="s">
        <v>201</v>
      </c>
      <c r="S22" s="39" t="s">
        <v>172</v>
      </c>
      <c r="T22" s="39" t="s">
        <v>172</v>
      </c>
      <c r="U22" s="39">
        <v>2</v>
      </c>
      <c r="V22" s="39" t="s">
        <v>172</v>
      </c>
      <c r="W22" s="39" t="s">
        <v>172</v>
      </c>
      <c r="X22" s="39" t="s">
        <v>172</v>
      </c>
      <c r="Y22" s="161" t="s">
        <v>169</v>
      </c>
      <c r="Z22" s="149" t="s">
        <v>228</v>
      </c>
    </row>
    <row r="23" spans="1:26" ht="34.5">
      <c r="A23" s="160" t="s">
        <v>170</v>
      </c>
      <c r="B23" s="40" t="s">
        <v>108</v>
      </c>
      <c r="C23" s="41" t="s">
        <v>171</v>
      </c>
      <c r="D23" s="39" t="s">
        <v>172</v>
      </c>
      <c r="E23" s="41" t="s">
        <v>177</v>
      </c>
      <c r="F23" s="42" t="s">
        <v>43</v>
      </c>
      <c r="G23" s="41" t="s">
        <v>229</v>
      </c>
      <c r="H23" s="39" t="s">
        <v>230</v>
      </c>
      <c r="I23" s="39"/>
      <c r="J23" s="39"/>
      <c r="K23" s="39"/>
      <c r="L23" s="39"/>
      <c r="M23" s="41" t="s">
        <v>181</v>
      </c>
      <c r="N23" s="62">
        <v>1695668.11</v>
      </c>
      <c r="O23" s="62">
        <v>577933.65</v>
      </c>
      <c r="P23" s="62">
        <v>1192884</v>
      </c>
      <c r="Q23" s="62">
        <v>227216</v>
      </c>
      <c r="R23" s="41" t="s">
        <v>201</v>
      </c>
      <c r="S23" s="39" t="s">
        <v>172</v>
      </c>
      <c r="T23" s="39" t="s">
        <v>172</v>
      </c>
      <c r="U23" s="39">
        <v>3</v>
      </c>
      <c r="V23" s="39" t="s">
        <v>172</v>
      </c>
      <c r="W23" s="39" t="s">
        <v>172</v>
      </c>
      <c r="X23" s="39" t="s">
        <v>172</v>
      </c>
      <c r="Y23" s="161" t="s">
        <v>169</v>
      </c>
      <c r="Z23" s="149" t="s">
        <v>231</v>
      </c>
    </row>
    <row r="24" spans="1:26" ht="46">
      <c r="A24" s="160" t="s">
        <v>170</v>
      </c>
      <c r="B24" s="40" t="s">
        <v>108</v>
      </c>
      <c r="C24" s="41" t="s">
        <v>171</v>
      </c>
      <c r="D24" s="39" t="s">
        <v>172</v>
      </c>
      <c r="E24" s="41" t="s">
        <v>232</v>
      </c>
      <c r="F24" s="41" t="s">
        <v>43</v>
      </c>
      <c r="G24" s="41" t="s">
        <v>233</v>
      </c>
      <c r="H24" s="39" t="s">
        <v>180</v>
      </c>
      <c r="I24" s="39"/>
      <c r="J24" s="39"/>
      <c r="K24" s="39"/>
      <c r="L24" s="39"/>
      <c r="M24" s="41" t="s">
        <v>181</v>
      </c>
      <c r="N24" s="62">
        <v>9448132.2599999998</v>
      </c>
      <c r="O24" s="62">
        <v>3075785.35</v>
      </c>
      <c r="P24" s="62">
        <v>6448197</v>
      </c>
      <c r="Q24" s="62">
        <v>2246378.5299999998</v>
      </c>
      <c r="R24" s="41" t="s">
        <v>210</v>
      </c>
      <c r="S24" s="39" t="s">
        <v>182</v>
      </c>
      <c r="T24" s="39" t="s">
        <v>172</v>
      </c>
      <c r="U24" s="39">
        <v>4</v>
      </c>
      <c r="V24" s="39" t="s">
        <v>172</v>
      </c>
      <c r="W24" s="39" t="s">
        <v>172</v>
      </c>
      <c r="X24" s="39" t="s">
        <v>172</v>
      </c>
      <c r="Y24" s="161" t="s">
        <v>168</v>
      </c>
      <c r="Z24" s="149" t="s">
        <v>234</v>
      </c>
    </row>
    <row r="25" spans="1:26" ht="80.5">
      <c r="A25" s="160" t="s">
        <v>170</v>
      </c>
      <c r="B25" s="40" t="s">
        <v>108</v>
      </c>
      <c r="C25" s="41" t="s">
        <v>171</v>
      </c>
      <c r="D25" s="39" t="s">
        <v>172</v>
      </c>
      <c r="E25" s="41" t="s">
        <v>184</v>
      </c>
      <c r="F25" s="42" t="s">
        <v>72</v>
      </c>
      <c r="G25" s="41" t="s">
        <v>235</v>
      </c>
      <c r="H25" s="39" t="s">
        <v>236</v>
      </c>
      <c r="I25" s="39"/>
      <c r="J25" s="39"/>
      <c r="K25" s="39"/>
      <c r="L25" s="39"/>
      <c r="M25" s="41" t="s">
        <v>70</v>
      </c>
      <c r="N25" s="31">
        <v>3932117.27</v>
      </c>
      <c r="O25" s="31">
        <v>1418003.8</v>
      </c>
      <c r="P25" s="31">
        <v>2932117.27</v>
      </c>
      <c r="Q25" s="31">
        <v>700403.3</v>
      </c>
      <c r="R25" s="41" t="s">
        <v>237</v>
      </c>
      <c r="S25" s="39" t="s">
        <v>172</v>
      </c>
      <c r="T25" s="39" t="s">
        <v>172</v>
      </c>
      <c r="U25" s="39">
        <v>4</v>
      </c>
      <c r="V25" s="39" t="s">
        <v>172</v>
      </c>
      <c r="W25" s="39" t="s">
        <v>172</v>
      </c>
      <c r="X25" s="39" t="s">
        <v>172</v>
      </c>
      <c r="Y25" s="161" t="s">
        <v>168</v>
      </c>
      <c r="Z25" s="149" t="s">
        <v>238</v>
      </c>
    </row>
    <row r="26" spans="1:26" ht="46">
      <c r="A26" s="163" t="s">
        <v>170</v>
      </c>
      <c r="B26" s="40"/>
      <c r="C26" s="41" t="s">
        <v>239</v>
      </c>
      <c r="D26" s="39" t="s">
        <v>172</v>
      </c>
      <c r="E26" s="41"/>
      <c r="F26" s="42" t="s">
        <v>240</v>
      </c>
      <c r="G26" s="41" t="s">
        <v>241</v>
      </c>
      <c r="H26" s="39" t="s">
        <v>242</v>
      </c>
      <c r="I26" s="39"/>
      <c r="J26" s="39"/>
      <c r="K26" s="39"/>
      <c r="L26" s="39"/>
      <c r="M26" s="41" t="s">
        <v>70</v>
      </c>
      <c r="N26" s="62">
        <v>1234013.3500000001</v>
      </c>
      <c r="O26" s="62">
        <v>217873.65</v>
      </c>
      <c r="P26" s="62">
        <v>7610.4</v>
      </c>
      <c r="Q26" s="62">
        <v>1449.6</v>
      </c>
      <c r="R26" s="41" t="s">
        <v>243</v>
      </c>
      <c r="S26" s="39" t="s">
        <v>182</v>
      </c>
      <c r="T26" s="39" t="s">
        <v>182</v>
      </c>
      <c r="U26" s="39"/>
      <c r="V26" s="39" t="s">
        <v>182</v>
      </c>
      <c r="W26" s="39" t="s">
        <v>172</v>
      </c>
      <c r="X26" s="39" t="s">
        <v>172</v>
      </c>
      <c r="Y26" s="161" t="s">
        <v>168</v>
      </c>
      <c r="Z26" s="149"/>
    </row>
    <row r="27" spans="1:26" ht="23">
      <c r="A27" s="160" t="s">
        <v>170</v>
      </c>
      <c r="B27" s="40" t="s">
        <v>108</v>
      </c>
      <c r="C27" s="41" t="s">
        <v>171</v>
      </c>
      <c r="D27" s="39" t="s">
        <v>172</v>
      </c>
      <c r="E27" s="41" t="s">
        <v>184</v>
      </c>
      <c r="F27" s="42" t="s">
        <v>72</v>
      </c>
      <c r="G27" s="41" t="s">
        <v>244</v>
      </c>
      <c r="H27" s="39" t="s">
        <v>245</v>
      </c>
      <c r="I27" s="39"/>
      <c r="J27" s="39"/>
      <c r="K27" s="39"/>
      <c r="L27" s="39"/>
      <c r="M27" s="41" t="s">
        <v>70</v>
      </c>
      <c r="N27" s="62">
        <v>828785.91</v>
      </c>
      <c r="O27" s="62">
        <v>154412.81</v>
      </c>
      <c r="P27" s="62">
        <v>582372</v>
      </c>
      <c r="Q27" s="62">
        <v>110928</v>
      </c>
      <c r="R27" s="41" t="s">
        <v>210</v>
      </c>
      <c r="S27" s="39" t="s">
        <v>182</v>
      </c>
      <c r="T27" s="39" t="s">
        <v>172</v>
      </c>
      <c r="U27" s="39">
        <v>1</v>
      </c>
      <c r="V27" s="39" t="s">
        <v>172</v>
      </c>
      <c r="W27" s="39" t="s">
        <v>172</v>
      </c>
      <c r="X27" s="39" t="s">
        <v>172</v>
      </c>
      <c r="Y27" s="161" t="s">
        <v>168</v>
      </c>
      <c r="Z27" s="149" t="s">
        <v>246</v>
      </c>
    </row>
    <row r="28" spans="1:26" ht="92">
      <c r="A28" s="160" t="s">
        <v>170</v>
      </c>
      <c r="B28" s="40" t="s">
        <v>102</v>
      </c>
      <c r="C28" s="41" t="s">
        <v>171</v>
      </c>
      <c r="D28" s="39" t="s">
        <v>172</v>
      </c>
      <c r="E28" s="39" t="s">
        <v>33</v>
      </c>
      <c r="F28" s="42" t="s">
        <v>29</v>
      </c>
      <c r="G28" s="41" t="s">
        <v>247</v>
      </c>
      <c r="H28" s="39" t="s">
        <v>180</v>
      </c>
      <c r="I28" s="39" t="s">
        <v>248</v>
      </c>
      <c r="J28" s="39" t="s">
        <v>249</v>
      </c>
      <c r="K28" s="39" t="s">
        <v>249</v>
      </c>
      <c r="L28" s="39" t="s">
        <v>249</v>
      </c>
      <c r="M28" s="41" t="s">
        <v>250</v>
      </c>
      <c r="N28" s="31">
        <v>5612924.9199999999</v>
      </c>
      <c r="O28" s="31">
        <v>990516.2</v>
      </c>
      <c r="P28" s="31">
        <v>4466865.91</v>
      </c>
      <c r="Q28" s="31">
        <v>788270.45</v>
      </c>
      <c r="R28" s="41" t="s">
        <v>243</v>
      </c>
      <c r="S28" s="39" t="s">
        <v>182</v>
      </c>
      <c r="T28" s="39" t="s">
        <v>182</v>
      </c>
      <c r="U28" s="39"/>
      <c r="V28" s="39" t="s">
        <v>182</v>
      </c>
      <c r="W28" s="39" t="s">
        <v>172</v>
      </c>
      <c r="X28" s="39" t="s">
        <v>172</v>
      </c>
      <c r="Y28" s="164" t="s">
        <v>169</v>
      </c>
      <c r="Z28" s="149" t="s">
        <v>251</v>
      </c>
    </row>
    <row r="29" spans="1:26" ht="92">
      <c r="A29" s="160" t="s">
        <v>170</v>
      </c>
      <c r="B29" s="40" t="s">
        <v>102</v>
      </c>
      <c r="C29" s="41" t="s">
        <v>171</v>
      </c>
      <c r="D29" s="39" t="s">
        <v>172</v>
      </c>
      <c r="E29" s="39" t="s">
        <v>68</v>
      </c>
      <c r="F29" s="42" t="s">
        <v>60</v>
      </c>
      <c r="G29" s="41" t="s">
        <v>252</v>
      </c>
      <c r="H29" s="41" t="s">
        <v>196</v>
      </c>
      <c r="I29" s="39" t="s">
        <v>253</v>
      </c>
      <c r="J29" s="39" t="s">
        <v>196</v>
      </c>
      <c r="K29" s="39" t="s">
        <v>249</v>
      </c>
      <c r="L29" s="39" t="s">
        <v>249</v>
      </c>
      <c r="M29" s="41" t="s">
        <v>254</v>
      </c>
      <c r="N29" s="31">
        <v>3178359.09</v>
      </c>
      <c r="O29" s="31">
        <v>561641.32999999996</v>
      </c>
      <c r="P29" s="31">
        <v>1113363.51</v>
      </c>
      <c r="Q29" s="31">
        <v>196475.92</v>
      </c>
      <c r="R29" s="41" t="s">
        <v>255</v>
      </c>
      <c r="S29" s="39" t="s">
        <v>182</v>
      </c>
      <c r="T29" s="39" t="s">
        <v>182</v>
      </c>
      <c r="U29" s="39"/>
      <c r="V29" s="39" t="s">
        <v>182</v>
      </c>
      <c r="W29" s="39" t="s">
        <v>172</v>
      </c>
      <c r="X29" s="39" t="s">
        <v>172</v>
      </c>
      <c r="Y29" s="164" t="s">
        <v>169</v>
      </c>
      <c r="Z29" s="149" t="s">
        <v>256</v>
      </c>
    </row>
    <row r="30" spans="1:26" ht="34.5">
      <c r="A30" s="220" t="s">
        <v>170</v>
      </c>
      <c r="B30" s="223" t="s">
        <v>102</v>
      </c>
      <c r="C30" s="239" t="s">
        <v>257</v>
      </c>
      <c r="D30" s="223" t="s">
        <v>182</v>
      </c>
      <c r="E30" s="223"/>
      <c r="F30" s="242"/>
      <c r="G30" s="41" t="s">
        <v>258</v>
      </c>
      <c r="H30" s="39" t="s">
        <v>180</v>
      </c>
      <c r="I30" s="43"/>
      <c r="J30" s="43"/>
      <c r="K30" s="39"/>
      <c r="L30" s="39"/>
      <c r="M30" s="217" t="s">
        <v>381</v>
      </c>
      <c r="N30" s="132">
        <f>SUM(N31:N45)</f>
        <v>41810777.719999999</v>
      </c>
      <c r="O30" s="132">
        <f t="shared" ref="O30:Q30" si="0">SUM(O31:O45)</f>
        <v>7378372.5500000007</v>
      </c>
      <c r="P30" s="132">
        <f t="shared" si="0"/>
        <v>41810777.719999999</v>
      </c>
      <c r="Q30" s="132">
        <f t="shared" si="0"/>
        <v>7378372.5500000007</v>
      </c>
      <c r="R30" s="41" t="s">
        <v>259</v>
      </c>
      <c r="S30" s="39" t="s">
        <v>172</v>
      </c>
      <c r="T30" s="39" t="s">
        <v>172</v>
      </c>
      <c r="U30" s="63">
        <f>SUM(U31:U46)</f>
        <v>41</v>
      </c>
      <c r="V30" s="44" t="s">
        <v>172</v>
      </c>
      <c r="W30" s="44" t="s">
        <v>172</v>
      </c>
      <c r="X30" s="44" t="s">
        <v>172</v>
      </c>
      <c r="Y30" s="161" t="s">
        <v>168</v>
      </c>
      <c r="Z30" s="148" t="s">
        <v>260</v>
      </c>
    </row>
    <row r="31" spans="1:26" ht="115">
      <c r="A31" s="221"/>
      <c r="B31" s="224"/>
      <c r="C31" s="240"/>
      <c r="D31" s="224"/>
      <c r="E31" s="224"/>
      <c r="F31" s="243"/>
      <c r="G31" s="41"/>
      <c r="H31" s="39"/>
      <c r="I31" s="71" t="s">
        <v>261</v>
      </c>
      <c r="J31" s="39" t="s">
        <v>262</v>
      </c>
      <c r="K31" s="39"/>
      <c r="L31" s="39"/>
      <c r="M31" s="218"/>
      <c r="N31" s="31">
        <v>6784772.0099999998</v>
      </c>
      <c r="O31" s="31">
        <v>1197330.81</v>
      </c>
      <c r="P31" s="31">
        <v>6784772.0099999998</v>
      </c>
      <c r="Q31" s="31">
        <v>1197330.81</v>
      </c>
      <c r="R31" s="64" t="s">
        <v>263</v>
      </c>
      <c r="S31" s="18" t="s">
        <v>182</v>
      </c>
      <c r="T31" s="18" t="s">
        <v>182</v>
      </c>
      <c r="U31" s="65"/>
      <c r="V31" s="39" t="s">
        <v>182</v>
      </c>
      <c r="W31" s="39" t="s">
        <v>172</v>
      </c>
      <c r="X31" s="39" t="s">
        <v>172</v>
      </c>
      <c r="Y31" s="161" t="s">
        <v>168</v>
      </c>
      <c r="Z31" s="148" t="s">
        <v>387</v>
      </c>
    </row>
    <row r="32" spans="1:26" ht="195.5">
      <c r="A32" s="221"/>
      <c r="B32" s="224"/>
      <c r="C32" s="240"/>
      <c r="D32" s="224"/>
      <c r="E32" s="224"/>
      <c r="F32" s="243"/>
      <c r="G32" s="41"/>
      <c r="H32" s="39"/>
      <c r="I32" s="41" t="s">
        <v>264</v>
      </c>
      <c r="J32" s="39" t="s">
        <v>213</v>
      </c>
      <c r="K32" s="39"/>
      <c r="L32" s="39"/>
      <c r="M32" s="218"/>
      <c r="N32" s="31">
        <v>4909893.53</v>
      </c>
      <c r="O32" s="31">
        <v>866451.8</v>
      </c>
      <c r="P32" s="31">
        <v>4909893.53</v>
      </c>
      <c r="Q32" s="31">
        <v>866451.8</v>
      </c>
      <c r="R32" s="64" t="s">
        <v>201</v>
      </c>
      <c r="S32" s="18" t="s">
        <v>172</v>
      </c>
      <c r="T32" s="18" t="s">
        <v>182</v>
      </c>
      <c r="U32" s="18"/>
      <c r="V32" s="39" t="s">
        <v>172</v>
      </c>
      <c r="W32" s="39" t="s">
        <v>172</v>
      </c>
      <c r="X32" s="39" t="s">
        <v>172</v>
      </c>
      <c r="Y32" s="161" t="s">
        <v>168</v>
      </c>
      <c r="Z32" s="148" t="s">
        <v>388</v>
      </c>
    </row>
    <row r="33" spans="1:26" ht="57.5">
      <c r="A33" s="221"/>
      <c r="B33" s="224"/>
      <c r="C33" s="240"/>
      <c r="D33" s="224"/>
      <c r="E33" s="224"/>
      <c r="F33" s="243"/>
      <c r="G33" s="41"/>
      <c r="H33" s="39"/>
      <c r="I33" s="41" t="s">
        <v>265</v>
      </c>
      <c r="J33" s="39" t="s">
        <v>180</v>
      </c>
      <c r="K33" s="39"/>
      <c r="L33" s="39"/>
      <c r="M33" s="218"/>
      <c r="N33" s="31">
        <v>1338995.04</v>
      </c>
      <c r="O33" s="31">
        <v>236293.24</v>
      </c>
      <c r="P33" s="31">
        <v>1338995.04</v>
      </c>
      <c r="Q33" s="31">
        <v>236293.24</v>
      </c>
      <c r="R33" s="64" t="s">
        <v>201</v>
      </c>
      <c r="S33" s="18" t="s">
        <v>172</v>
      </c>
      <c r="T33" s="18" t="s">
        <v>172</v>
      </c>
      <c r="U33" s="18">
        <v>1</v>
      </c>
      <c r="V33" s="39" t="s">
        <v>172</v>
      </c>
      <c r="W33" s="39" t="s">
        <v>172</v>
      </c>
      <c r="X33" s="39" t="s">
        <v>172</v>
      </c>
      <c r="Y33" s="161" t="s">
        <v>168</v>
      </c>
      <c r="Z33" s="148" t="s">
        <v>389</v>
      </c>
    </row>
    <row r="34" spans="1:26" ht="80.5">
      <c r="A34" s="221"/>
      <c r="B34" s="224"/>
      <c r="C34" s="240"/>
      <c r="D34" s="224"/>
      <c r="E34" s="224"/>
      <c r="F34" s="243"/>
      <c r="G34" s="41"/>
      <c r="H34" s="39"/>
      <c r="I34" s="41" t="s">
        <v>266</v>
      </c>
      <c r="J34" s="39" t="s">
        <v>180</v>
      </c>
      <c r="K34" s="39"/>
      <c r="L34" s="39"/>
      <c r="M34" s="218"/>
      <c r="N34" s="31">
        <v>1530045.34</v>
      </c>
      <c r="O34" s="31">
        <v>270008.01</v>
      </c>
      <c r="P34" s="31">
        <v>1530045.34</v>
      </c>
      <c r="Q34" s="31">
        <v>270008.01</v>
      </c>
      <c r="R34" s="64" t="s">
        <v>210</v>
      </c>
      <c r="S34" s="18" t="s">
        <v>182</v>
      </c>
      <c r="T34" s="18" t="s">
        <v>172</v>
      </c>
      <c r="U34" s="18">
        <v>1</v>
      </c>
      <c r="V34" s="39" t="s">
        <v>172</v>
      </c>
      <c r="W34" s="39" t="s">
        <v>172</v>
      </c>
      <c r="X34" s="39" t="s">
        <v>172</v>
      </c>
      <c r="Y34" s="161" t="s">
        <v>168</v>
      </c>
      <c r="Z34" s="148" t="s">
        <v>390</v>
      </c>
    </row>
    <row r="35" spans="1:26" ht="126.5">
      <c r="A35" s="221"/>
      <c r="B35" s="224"/>
      <c r="C35" s="240"/>
      <c r="D35" s="224"/>
      <c r="E35" s="224"/>
      <c r="F35" s="243"/>
      <c r="G35" s="41"/>
      <c r="H35" s="39"/>
      <c r="I35" s="41" t="s">
        <v>267</v>
      </c>
      <c r="J35" s="39" t="s">
        <v>180</v>
      </c>
      <c r="K35" s="39"/>
      <c r="L35" s="39"/>
      <c r="M35" s="218"/>
      <c r="N35" s="31">
        <v>5836321.7400000002</v>
      </c>
      <c r="O35" s="31">
        <v>1029939.12</v>
      </c>
      <c r="P35" s="31">
        <v>5836321.7400000002</v>
      </c>
      <c r="Q35" s="31">
        <v>1029939.12</v>
      </c>
      <c r="R35" s="64" t="s">
        <v>374</v>
      </c>
      <c r="S35" s="18" t="s">
        <v>182</v>
      </c>
      <c r="T35" s="18" t="s">
        <v>182</v>
      </c>
      <c r="U35" s="18"/>
      <c r="V35" s="39" t="s">
        <v>172</v>
      </c>
      <c r="W35" s="39" t="s">
        <v>172</v>
      </c>
      <c r="X35" s="39" t="s">
        <v>172</v>
      </c>
      <c r="Y35" s="161" t="s">
        <v>168</v>
      </c>
      <c r="Z35" s="148" t="s">
        <v>391</v>
      </c>
    </row>
    <row r="36" spans="1:26" ht="23">
      <c r="A36" s="221"/>
      <c r="B36" s="224"/>
      <c r="C36" s="240"/>
      <c r="D36" s="224"/>
      <c r="E36" s="224"/>
      <c r="F36" s="243"/>
      <c r="G36" s="41"/>
      <c r="H36" s="39"/>
      <c r="I36" s="41" t="s">
        <v>268</v>
      </c>
      <c r="J36" s="39" t="s">
        <v>180</v>
      </c>
      <c r="K36" s="39"/>
      <c r="L36" s="39"/>
      <c r="M36" s="218"/>
      <c r="N36" s="31">
        <v>94014.46</v>
      </c>
      <c r="O36" s="31">
        <v>16590.78</v>
      </c>
      <c r="P36" s="31">
        <v>94014.46</v>
      </c>
      <c r="Q36" s="31">
        <v>16590.78</v>
      </c>
      <c r="R36" s="64" t="s">
        <v>243</v>
      </c>
      <c r="S36" s="18" t="s">
        <v>182</v>
      </c>
      <c r="T36" s="18" t="s">
        <v>182</v>
      </c>
      <c r="U36" s="18"/>
      <c r="V36" s="39" t="s">
        <v>182</v>
      </c>
      <c r="W36" s="39" t="s">
        <v>172</v>
      </c>
      <c r="X36" s="39" t="s">
        <v>172</v>
      </c>
      <c r="Y36" s="161" t="s">
        <v>168</v>
      </c>
      <c r="Z36" s="148" t="s">
        <v>392</v>
      </c>
    </row>
    <row r="37" spans="1:26" ht="138">
      <c r="A37" s="221"/>
      <c r="B37" s="224"/>
      <c r="C37" s="240"/>
      <c r="D37" s="224"/>
      <c r="E37" s="224"/>
      <c r="F37" s="243"/>
      <c r="G37" s="41"/>
      <c r="H37" s="39"/>
      <c r="I37" s="41" t="s">
        <v>269</v>
      </c>
      <c r="J37" s="39" t="s">
        <v>180</v>
      </c>
      <c r="K37" s="39"/>
      <c r="L37" s="39"/>
      <c r="M37" s="218"/>
      <c r="N37" s="31">
        <v>9974610.6500000004</v>
      </c>
      <c r="O37" s="31">
        <v>1760225.41</v>
      </c>
      <c r="P37" s="31">
        <v>9974610.6500000004</v>
      </c>
      <c r="Q37" s="31">
        <v>1760225.41</v>
      </c>
      <c r="R37" s="64" t="s">
        <v>201</v>
      </c>
      <c r="S37" s="18" t="s">
        <v>172</v>
      </c>
      <c r="T37" s="18" t="s">
        <v>172</v>
      </c>
      <c r="U37" s="18">
        <v>13</v>
      </c>
      <c r="V37" s="39" t="s">
        <v>172</v>
      </c>
      <c r="W37" s="39" t="s">
        <v>172</v>
      </c>
      <c r="X37" s="39" t="s">
        <v>172</v>
      </c>
      <c r="Y37" s="161" t="s">
        <v>168</v>
      </c>
      <c r="Z37" s="148" t="s">
        <v>393</v>
      </c>
    </row>
    <row r="38" spans="1:26" ht="80.5">
      <c r="A38" s="221"/>
      <c r="B38" s="224"/>
      <c r="C38" s="240"/>
      <c r="D38" s="224"/>
      <c r="E38" s="224"/>
      <c r="F38" s="243"/>
      <c r="G38" s="41"/>
      <c r="H38" s="39"/>
      <c r="I38" s="41" t="s">
        <v>270</v>
      </c>
      <c r="J38" s="39" t="s">
        <v>271</v>
      </c>
      <c r="K38" s="39"/>
      <c r="L38" s="39"/>
      <c r="M38" s="218"/>
      <c r="N38" s="31">
        <v>1395700</v>
      </c>
      <c r="O38" s="31">
        <v>246300</v>
      </c>
      <c r="P38" s="31">
        <v>1395700</v>
      </c>
      <c r="Q38" s="31">
        <v>246300</v>
      </c>
      <c r="R38" s="64" t="s">
        <v>210</v>
      </c>
      <c r="S38" s="18" t="s">
        <v>182</v>
      </c>
      <c r="T38" s="18" t="s">
        <v>172</v>
      </c>
      <c r="U38" s="18">
        <v>2</v>
      </c>
      <c r="V38" s="39" t="s">
        <v>172</v>
      </c>
      <c r="W38" s="39" t="s">
        <v>172</v>
      </c>
      <c r="X38" s="39" t="s">
        <v>172</v>
      </c>
      <c r="Y38" s="161" t="s">
        <v>168</v>
      </c>
      <c r="Z38" s="148" t="s">
        <v>394</v>
      </c>
    </row>
    <row r="39" spans="1:26" ht="161">
      <c r="A39" s="221"/>
      <c r="B39" s="224"/>
      <c r="C39" s="240"/>
      <c r="D39" s="224"/>
      <c r="E39" s="224"/>
      <c r="F39" s="243"/>
      <c r="G39" s="41"/>
      <c r="H39" s="39"/>
      <c r="I39" s="41" t="s">
        <v>272</v>
      </c>
      <c r="J39" s="39" t="s">
        <v>273</v>
      </c>
      <c r="K39" s="39"/>
      <c r="L39" s="39"/>
      <c r="M39" s="218"/>
      <c r="N39" s="31">
        <v>2641954.2799999998</v>
      </c>
      <c r="O39" s="31">
        <v>466227.23</v>
      </c>
      <c r="P39" s="31">
        <v>2641954.2799999998</v>
      </c>
      <c r="Q39" s="31">
        <v>466227.23</v>
      </c>
      <c r="R39" s="64" t="s">
        <v>201</v>
      </c>
      <c r="S39" s="18" t="s">
        <v>172</v>
      </c>
      <c r="T39" s="18" t="s">
        <v>172</v>
      </c>
      <c r="U39" s="18">
        <v>2</v>
      </c>
      <c r="V39" s="39" t="s">
        <v>172</v>
      </c>
      <c r="W39" s="39" t="s">
        <v>172</v>
      </c>
      <c r="X39" s="39" t="s">
        <v>172</v>
      </c>
      <c r="Y39" s="161" t="s">
        <v>168</v>
      </c>
      <c r="Z39" s="148" t="s">
        <v>395</v>
      </c>
    </row>
    <row r="40" spans="1:26" ht="69">
      <c r="A40" s="221"/>
      <c r="B40" s="224"/>
      <c r="C40" s="240"/>
      <c r="D40" s="224"/>
      <c r="E40" s="224"/>
      <c r="F40" s="243"/>
      <c r="G40" s="41"/>
      <c r="H40" s="39"/>
      <c r="I40" s="41" t="s">
        <v>274</v>
      </c>
      <c r="J40" s="39" t="s">
        <v>275</v>
      </c>
      <c r="K40" s="39"/>
      <c r="L40" s="39"/>
      <c r="M40" s="218"/>
      <c r="N40" s="31">
        <v>258835.94</v>
      </c>
      <c r="O40" s="31">
        <v>45676.959999999999</v>
      </c>
      <c r="P40" s="31">
        <v>258835.94</v>
      </c>
      <c r="Q40" s="31">
        <v>45676.959999999999</v>
      </c>
      <c r="R40" s="64" t="s">
        <v>210</v>
      </c>
      <c r="S40" s="18" t="s">
        <v>182</v>
      </c>
      <c r="T40" s="18" t="s">
        <v>182</v>
      </c>
      <c r="U40" s="18"/>
      <c r="V40" s="39" t="s">
        <v>172</v>
      </c>
      <c r="W40" s="39" t="s">
        <v>172</v>
      </c>
      <c r="X40" s="39" t="s">
        <v>172</v>
      </c>
      <c r="Y40" s="161" t="s">
        <v>168</v>
      </c>
      <c r="Z40" s="148" t="s">
        <v>396</v>
      </c>
    </row>
    <row r="41" spans="1:26" ht="69">
      <c r="A41" s="221"/>
      <c r="B41" s="224"/>
      <c r="C41" s="240"/>
      <c r="D41" s="224"/>
      <c r="E41" s="224"/>
      <c r="F41" s="243"/>
      <c r="G41" s="41"/>
      <c r="H41" s="39"/>
      <c r="I41" s="41" t="s">
        <v>277</v>
      </c>
      <c r="J41" s="39" t="s">
        <v>278</v>
      </c>
      <c r="K41" s="39"/>
      <c r="L41" s="39"/>
      <c r="M41" s="218"/>
      <c r="N41" s="31">
        <v>345224.75</v>
      </c>
      <c r="O41" s="31">
        <v>60922.02</v>
      </c>
      <c r="P41" s="31">
        <v>345224.75</v>
      </c>
      <c r="Q41" s="31">
        <v>60922.02</v>
      </c>
      <c r="R41" s="64" t="s">
        <v>276</v>
      </c>
      <c r="S41" s="18" t="s">
        <v>172</v>
      </c>
      <c r="T41" s="18" t="s">
        <v>182</v>
      </c>
      <c r="U41" s="18"/>
      <c r="V41" s="39" t="s">
        <v>182</v>
      </c>
      <c r="W41" s="39" t="s">
        <v>172</v>
      </c>
      <c r="X41" s="39" t="s">
        <v>172</v>
      </c>
      <c r="Y41" s="161" t="s">
        <v>168</v>
      </c>
      <c r="Z41" s="148" t="s">
        <v>397</v>
      </c>
    </row>
    <row r="42" spans="1:26" ht="184">
      <c r="A42" s="221"/>
      <c r="B42" s="224"/>
      <c r="C42" s="240"/>
      <c r="D42" s="224"/>
      <c r="E42" s="224"/>
      <c r="F42" s="243"/>
      <c r="G42" s="41"/>
      <c r="H42" s="39"/>
      <c r="I42" s="41" t="s">
        <v>279</v>
      </c>
      <c r="J42" s="39" t="s">
        <v>187</v>
      </c>
      <c r="K42" s="39"/>
      <c r="L42" s="39"/>
      <c r="M42" s="218"/>
      <c r="N42" s="31">
        <v>1213884.68</v>
      </c>
      <c r="O42" s="31">
        <v>214214.94</v>
      </c>
      <c r="P42" s="31">
        <v>1213884.68</v>
      </c>
      <c r="Q42" s="31">
        <v>214214.94</v>
      </c>
      <c r="R42" s="64" t="s">
        <v>201</v>
      </c>
      <c r="S42" s="18" t="s">
        <v>172</v>
      </c>
      <c r="T42" s="18" t="s">
        <v>182</v>
      </c>
      <c r="U42" s="18"/>
      <c r="V42" s="18" t="s">
        <v>172</v>
      </c>
      <c r="W42" s="39" t="s">
        <v>172</v>
      </c>
      <c r="X42" s="39" t="s">
        <v>172</v>
      </c>
      <c r="Y42" s="161" t="s">
        <v>168</v>
      </c>
      <c r="Z42" s="148" t="s">
        <v>398</v>
      </c>
    </row>
    <row r="43" spans="1:26" ht="92">
      <c r="A43" s="221"/>
      <c r="B43" s="224"/>
      <c r="C43" s="240"/>
      <c r="D43" s="224"/>
      <c r="E43" s="224"/>
      <c r="F43" s="243"/>
      <c r="G43" s="41"/>
      <c r="H43" s="39"/>
      <c r="I43" s="64" t="s">
        <v>356</v>
      </c>
      <c r="J43" s="39" t="s">
        <v>281</v>
      </c>
      <c r="K43" s="39"/>
      <c r="L43" s="39"/>
      <c r="M43" s="218"/>
      <c r="N43" s="31">
        <v>774792.78</v>
      </c>
      <c r="O43" s="31">
        <v>136728.15</v>
      </c>
      <c r="P43" s="31">
        <v>774792.78</v>
      </c>
      <c r="Q43" s="31">
        <v>136728.15</v>
      </c>
      <c r="R43" s="64" t="s">
        <v>375</v>
      </c>
      <c r="S43" s="18" t="s">
        <v>172</v>
      </c>
      <c r="T43" s="18" t="s">
        <v>182</v>
      </c>
      <c r="U43" s="18"/>
      <c r="V43" s="18" t="s">
        <v>172</v>
      </c>
      <c r="W43" s="39" t="s">
        <v>172</v>
      </c>
      <c r="X43" s="39" t="s">
        <v>172</v>
      </c>
      <c r="Y43" s="161" t="s">
        <v>168</v>
      </c>
      <c r="Z43" s="148" t="s">
        <v>399</v>
      </c>
    </row>
    <row r="44" spans="1:26" ht="80.5">
      <c r="A44" s="221"/>
      <c r="B44" s="224"/>
      <c r="C44" s="240"/>
      <c r="D44" s="224"/>
      <c r="E44" s="224"/>
      <c r="F44" s="243"/>
      <c r="G44" s="41"/>
      <c r="H44" s="39"/>
      <c r="I44" s="41" t="s">
        <v>282</v>
      </c>
      <c r="J44" s="39" t="s">
        <v>200</v>
      </c>
      <c r="K44" s="39"/>
      <c r="L44" s="39"/>
      <c r="M44" s="219"/>
      <c r="N44" s="31">
        <v>1411732.52</v>
      </c>
      <c r="O44" s="31">
        <v>249111.14</v>
      </c>
      <c r="P44" s="31">
        <v>1411732.52</v>
      </c>
      <c r="Q44" s="31">
        <v>249111.14</v>
      </c>
      <c r="R44" s="64" t="s">
        <v>201</v>
      </c>
      <c r="S44" s="18" t="s">
        <v>172</v>
      </c>
      <c r="T44" s="18" t="s">
        <v>182</v>
      </c>
      <c r="U44" s="18"/>
      <c r="V44" s="39" t="s">
        <v>172</v>
      </c>
      <c r="W44" s="39" t="s">
        <v>172</v>
      </c>
      <c r="X44" s="39" t="s">
        <v>172</v>
      </c>
      <c r="Y44" s="161" t="s">
        <v>168</v>
      </c>
      <c r="Z44" s="148" t="s">
        <v>400</v>
      </c>
    </row>
    <row r="45" spans="1:26">
      <c r="A45" s="237"/>
      <c r="B45" s="238"/>
      <c r="C45" s="241"/>
      <c r="D45" s="238"/>
      <c r="E45" s="238"/>
      <c r="F45" s="244"/>
      <c r="G45" s="70"/>
      <c r="H45" s="47"/>
      <c r="I45" s="2" t="s">
        <v>285</v>
      </c>
      <c r="J45" s="39" t="s">
        <v>180</v>
      </c>
      <c r="K45" s="39"/>
      <c r="L45" s="39"/>
      <c r="M45" s="67"/>
      <c r="N45" s="31">
        <v>3300000</v>
      </c>
      <c r="O45" s="31">
        <v>582352.93999999994</v>
      </c>
      <c r="P45" s="31">
        <v>3300000</v>
      </c>
      <c r="Q45" s="31">
        <v>582352.93999999994</v>
      </c>
      <c r="R45" s="22" t="s">
        <v>401</v>
      </c>
      <c r="S45" s="18" t="s">
        <v>182</v>
      </c>
      <c r="T45" s="18" t="s">
        <v>182</v>
      </c>
      <c r="U45" s="18"/>
      <c r="V45" s="39" t="s">
        <v>172</v>
      </c>
      <c r="W45" s="39" t="s">
        <v>182</v>
      </c>
      <c r="X45" s="47" t="s">
        <v>172</v>
      </c>
      <c r="Y45" s="161" t="s">
        <v>168</v>
      </c>
      <c r="Z45" t="s">
        <v>402</v>
      </c>
    </row>
    <row r="46" spans="1:26" ht="14.5" customHeight="1">
      <c r="A46" s="220" t="s">
        <v>170</v>
      </c>
      <c r="B46" s="223"/>
      <c r="C46" s="217"/>
      <c r="D46" s="223" t="s">
        <v>182</v>
      </c>
      <c r="E46" s="223"/>
      <c r="F46" s="217"/>
      <c r="G46" s="227" t="s">
        <v>258</v>
      </c>
      <c r="H46" s="230" t="s">
        <v>180</v>
      </c>
      <c r="I46" s="45"/>
      <c r="J46" s="46"/>
      <c r="K46" s="39"/>
      <c r="L46" s="39" t="s">
        <v>331</v>
      </c>
      <c r="M46" s="217" t="s">
        <v>283</v>
      </c>
      <c r="N46" s="132">
        <f>SUM(N47:N72)</f>
        <v>27883597.859999992</v>
      </c>
      <c r="O46" s="132">
        <f>SUM(O47:O72)</f>
        <v>4920634.959999999</v>
      </c>
      <c r="P46" s="132">
        <f>SUM(P47:P72)</f>
        <v>27883597.859999992</v>
      </c>
      <c r="Q46" s="132">
        <f t="shared" ref="Q46" si="1">SUM(Q47:Q72)</f>
        <v>4920634.959999999</v>
      </c>
      <c r="R46" s="22"/>
      <c r="S46" s="18"/>
      <c r="T46" s="18"/>
      <c r="U46" s="18">
        <f>SUM(U47:U72)</f>
        <v>22</v>
      </c>
      <c r="V46" s="39"/>
      <c r="W46" s="39"/>
      <c r="X46" s="47"/>
      <c r="Y46" s="161"/>
      <c r="Z46" s="150"/>
    </row>
    <row r="47" spans="1:26">
      <c r="A47" s="221"/>
      <c r="B47" s="224"/>
      <c r="C47" s="218"/>
      <c r="D47" s="224"/>
      <c r="E47" s="224"/>
      <c r="F47" s="218"/>
      <c r="G47" s="228"/>
      <c r="H47" s="231"/>
      <c r="I47" s="77" t="s">
        <v>261</v>
      </c>
      <c r="J47" s="76" t="s">
        <v>180</v>
      </c>
      <c r="K47" s="39"/>
      <c r="L47" s="39"/>
      <c r="M47" s="218"/>
      <c r="N47" s="31">
        <v>2054877.53</v>
      </c>
      <c r="O47" s="31">
        <v>362625.45</v>
      </c>
      <c r="P47" s="31">
        <v>2054877.53</v>
      </c>
      <c r="Q47" s="31">
        <v>362625.45</v>
      </c>
      <c r="R47" s="22" t="s">
        <v>403</v>
      </c>
      <c r="S47" s="18" t="s">
        <v>182</v>
      </c>
      <c r="T47" s="18" t="s">
        <v>182</v>
      </c>
      <c r="U47" s="18"/>
      <c r="V47" s="39" t="s">
        <v>182</v>
      </c>
      <c r="W47" s="39" t="s">
        <v>182</v>
      </c>
      <c r="X47" s="47" t="s">
        <v>284</v>
      </c>
      <c r="Y47" s="161" t="s">
        <v>168</v>
      </c>
      <c r="Z47" s="151"/>
    </row>
    <row r="48" spans="1:26" ht="34.5">
      <c r="A48" s="221"/>
      <c r="B48" s="224"/>
      <c r="C48" s="218"/>
      <c r="D48" s="224"/>
      <c r="E48" s="224"/>
      <c r="F48" s="218"/>
      <c r="G48" s="228"/>
      <c r="H48" s="231"/>
      <c r="I48" s="41" t="s">
        <v>285</v>
      </c>
      <c r="J48" s="41" t="s">
        <v>180</v>
      </c>
      <c r="K48" s="66"/>
      <c r="L48" s="39"/>
      <c r="M48" s="218"/>
      <c r="N48" s="31">
        <v>11729245.800000001</v>
      </c>
      <c r="O48" s="31">
        <v>2069866.9</v>
      </c>
      <c r="P48" s="31">
        <v>11729245.800000001</v>
      </c>
      <c r="Q48" s="31">
        <v>2069866.9</v>
      </c>
      <c r="R48" s="22" t="s">
        <v>404</v>
      </c>
      <c r="S48" s="18" t="s">
        <v>172</v>
      </c>
      <c r="T48" s="18" t="s">
        <v>172</v>
      </c>
      <c r="U48" s="18">
        <v>13</v>
      </c>
      <c r="V48" s="47" t="s">
        <v>172</v>
      </c>
      <c r="W48" s="47" t="s">
        <v>172</v>
      </c>
      <c r="X48" s="47" t="s">
        <v>172</v>
      </c>
      <c r="Y48" s="161" t="s">
        <v>168</v>
      </c>
      <c r="Z48" s="151"/>
    </row>
    <row r="49" spans="1:26" ht="23">
      <c r="A49" s="221"/>
      <c r="B49" s="224"/>
      <c r="C49" s="218"/>
      <c r="D49" s="224"/>
      <c r="E49" s="224"/>
      <c r="F49" s="218"/>
      <c r="G49" s="228"/>
      <c r="H49" s="231"/>
      <c r="I49" s="41" t="s">
        <v>286</v>
      </c>
      <c r="J49" s="39" t="s">
        <v>225</v>
      </c>
      <c r="K49" s="39"/>
      <c r="L49" s="39"/>
      <c r="M49" s="218"/>
      <c r="N49" s="31">
        <v>2521091.2999999998</v>
      </c>
      <c r="O49" s="31">
        <v>444898.46</v>
      </c>
      <c r="P49" s="31">
        <v>2521091.2999999998</v>
      </c>
      <c r="Q49" s="31">
        <v>444898.46</v>
      </c>
      <c r="R49" s="22" t="s">
        <v>376</v>
      </c>
      <c r="S49" s="18" t="s">
        <v>172</v>
      </c>
      <c r="T49" s="18" t="s">
        <v>172</v>
      </c>
      <c r="U49" s="18">
        <v>7</v>
      </c>
      <c r="V49" s="47" t="s">
        <v>172</v>
      </c>
      <c r="W49" s="47" t="s">
        <v>172</v>
      </c>
      <c r="X49" s="47" t="s">
        <v>172</v>
      </c>
      <c r="Y49" s="161" t="s">
        <v>168</v>
      </c>
      <c r="Z49" s="151"/>
    </row>
    <row r="50" spans="1:26" ht="34.5">
      <c r="A50" s="221"/>
      <c r="B50" s="224"/>
      <c r="C50" s="218"/>
      <c r="D50" s="224"/>
      <c r="E50" s="224"/>
      <c r="F50" s="218"/>
      <c r="G50" s="228"/>
      <c r="H50" s="231"/>
      <c r="I50" s="41" t="s">
        <v>287</v>
      </c>
      <c r="J50" s="39" t="s">
        <v>180</v>
      </c>
      <c r="K50" s="39"/>
      <c r="L50" s="39"/>
      <c r="M50" s="218"/>
      <c r="N50" s="31">
        <v>565313.51</v>
      </c>
      <c r="O50" s="31">
        <v>99761.21</v>
      </c>
      <c r="P50" s="31">
        <v>565313.51</v>
      </c>
      <c r="Q50" s="31">
        <v>99761.21</v>
      </c>
      <c r="R50" s="22" t="s">
        <v>357</v>
      </c>
      <c r="S50" s="18" t="s">
        <v>172</v>
      </c>
      <c r="T50" s="18" t="s">
        <v>182</v>
      </c>
      <c r="U50" s="18"/>
      <c r="V50" s="47" t="s">
        <v>172</v>
      </c>
      <c r="W50" s="47" t="s">
        <v>182</v>
      </c>
      <c r="X50" s="47" t="s">
        <v>172</v>
      </c>
      <c r="Y50" s="161" t="s">
        <v>168</v>
      </c>
      <c r="Z50" s="151"/>
    </row>
    <row r="51" spans="1:26" ht="23">
      <c r="A51" s="221"/>
      <c r="B51" s="224"/>
      <c r="C51" s="218"/>
      <c r="D51" s="224"/>
      <c r="E51" s="224"/>
      <c r="F51" s="218"/>
      <c r="G51" s="228"/>
      <c r="H51" s="231"/>
      <c r="I51" s="41" t="s">
        <v>288</v>
      </c>
      <c r="J51" s="39" t="s">
        <v>209</v>
      </c>
      <c r="K51" s="39"/>
      <c r="L51" s="39"/>
      <c r="M51" s="218"/>
      <c r="N51" s="31">
        <v>461720.45</v>
      </c>
      <c r="O51" s="31">
        <v>81480.08</v>
      </c>
      <c r="P51" s="31">
        <v>461720.45</v>
      </c>
      <c r="Q51" s="31">
        <v>81480.08</v>
      </c>
      <c r="R51" s="22" t="s">
        <v>358</v>
      </c>
      <c r="S51" s="18" t="s">
        <v>182</v>
      </c>
      <c r="T51" s="18" t="s">
        <v>182</v>
      </c>
      <c r="U51" s="18"/>
      <c r="V51" s="47" t="s">
        <v>172</v>
      </c>
      <c r="W51" s="39" t="s">
        <v>182</v>
      </c>
      <c r="X51" s="47" t="s">
        <v>172</v>
      </c>
      <c r="Y51" s="161" t="s">
        <v>168</v>
      </c>
      <c r="Z51" s="151"/>
    </row>
    <row r="52" spans="1:26">
      <c r="A52" s="221"/>
      <c r="B52" s="224"/>
      <c r="C52" s="218"/>
      <c r="D52" s="224"/>
      <c r="E52" s="224"/>
      <c r="F52" s="218"/>
      <c r="G52" s="228"/>
      <c r="H52" s="231"/>
      <c r="I52" s="41" t="s">
        <v>289</v>
      </c>
      <c r="J52" s="39" t="s">
        <v>180</v>
      </c>
      <c r="K52" s="39"/>
      <c r="L52" s="39"/>
      <c r="M52" s="218"/>
      <c r="N52" s="31">
        <v>444163.68</v>
      </c>
      <c r="O52" s="31">
        <v>78381.820000000007</v>
      </c>
      <c r="P52" s="31">
        <v>444163.68</v>
      </c>
      <c r="Q52" s="31">
        <v>78381.820000000007</v>
      </c>
      <c r="R52" s="22" t="s">
        <v>359</v>
      </c>
      <c r="S52" s="18" t="s">
        <v>172</v>
      </c>
      <c r="T52" s="18" t="s">
        <v>182</v>
      </c>
      <c r="U52" s="18"/>
      <c r="V52" s="47" t="s">
        <v>172</v>
      </c>
      <c r="W52" s="39" t="s">
        <v>182</v>
      </c>
      <c r="X52" s="47" t="s">
        <v>172</v>
      </c>
      <c r="Y52" s="161" t="s">
        <v>168</v>
      </c>
      <c r="Z52" s="151"/>
    </row>
    <row r="53" spans="1:26" ht="34.5">
      <c r="A53" s="221"/>
      <c r="B53" s="224"/>
      <c r="C53" s="218"/>
      <c r="D53" s="224"/>
      <c r="E53" s="224"/>
      <c r="F53" s="218"/>
      <c r="G53" s="228"/>
      <c r="H53" s="231"/>
      <c r="I53" s="41" t="s">
        <v>290</v>
      </c>
      <c r="J53" s="39" t="s">
        <v>180</v>
      </c>
      <c r="K53" s="39"/>
      <c r="L53" s="39"/>
      <c r="M53" s="67"/>
      <c r="N53" s="31">
        <v>430091.95</v>
      </c>
      <c r="O53" s="31">
        <v>75898.58</v>
      </c>
      <c r="P53" s="31">
        <v>430091.95</v>
      </c>
      <c r="Q53" s="31">
        <v>75898.58</v>
      </c>
      <c r="R53" s="22" t="s">
        <v>360</v>
      </c>
      <c r="S53" s="18" t="s">
        <v>172</v>
      </c>
      <c r="T53" s="18" t="s">
        <v>182</v>
      </c>
      <c r="U53" s="18"/>
      <c r="V53" s="47" t="s">
        <v>172</v>
      </c>
      <c r="W53" s="47" t="s">
        <v>172</v>
      </c>
      <c r="X53" s="47" t="s">
        <v>172</v>
      </c>
      <c r="Y53" s="161" t="s">
        <v>168</v>
      </c>
      <c r="Z53" s="151"/>
    </row>
    <row r="54" spans="1:26" ht="34.5">
      <c r="A54" s="221"/>
      <c r="B54" s="224"/>
      <c r="C54" s="218"/>
      <c r="D54" s="224"/>
      <c r="E54" s="224"/>
      <c r="F54" s="218"/>
      <c r="G54" s="228"/>
      <c r="H54" s="231"/>
      <c r="I54" s="41" t="s">
        <v>291</v>
      </c>
      <c r="J54" s="39" t="s">
        <v>292</v>
      </c>
      <c r="K54" s="39"/>
      <c r="L54" s="39"/>
      <c r="M54" s="67"/>
      <c r="N54" s="31">
        <v>748531.98</v>
      </c>
      <c r="O54" s="31">
        <v>132093.88</v>
      </c>
      <c r="P54" s="31">
        <v>748531.98</v>
      </c>
      <c r="Q54" s="31">
        <v>132093.88</v>
      </c>
      <c r="R54" s="22" t="s">
        <v>361</v>
      </c>
      <c r="S54" s="18" t="s">
        <v>172</v>
      </c>
      <c r="T54" s="18" t="s">
        <v>182</v>
      </c>
      <c r="U54" s="18"/>
      <c r="V54" s="47" t="s">
        <v>172</v>
      </c>
      <c r="W54" s="47" t="s">
        <v>182</v>
      </c>
      <c r="X54" s="47" t="s">
        <v>172</v>
      </c>
      <c r="Y54" s="161" t="s">
        <v>168</v>
      </c>
      <c r="Z54" s="151"/>
    </row>
    <row r="55" spans="1:26" ht="34.5">
      <c r="A55" s="221"/>
      <c r="B55" s="224"/>
      <c r="C55" s="218"/>
      <c r="D55" s="224"/>
      <c r="E55" s="224"/>
      <c r="F55" s="218"/>
      <c r="G55" s="228"/>
      <c r="H55" s="231"/>
      <c r="I55" s="41" t="s">
        <v>293</v>
      </c>
      <c r="J55" s="39" t="s">
        <v>200</v>
      </c>
      <c r="K55" s="39"/>
      <c r="L55" s="39"/>
      <c r="M55" s="67"/>
      <c r="N55" s="31">
        <v>582867.49</v>
      </c>
      <c r="O55" s="31">
        <v>102858.97</v>
      </c>
      <c r="P55" s="31">
        <v>582867.49</v>
      </c>
      <c r="Q55" s="31">
        <v>102858.97</v>
      </c>
      <c r="R55" s="22" t="s">
        <v>362</v>
      </c>
      <c r="S55" s="18" t="s">
        <v>172</v>
      </c>
      <c r="T55" s="18" t="s">
        <v>182</v>
      </c>
      <c r="U55" s="18"/>
      <c r="V55" s="39" t="s">
        <v>182</v>
      </c>
      <c r="W55" s="39" t="s">
        <v>182</v>
      </c>
      <c r="X55" s="47" t="s">
        <v>172</v>
      </c>
      <c r="Y55" s="161" t="s">
        <v>168</v>
      </c>
      <c r="Z55" s="151"/>
    </row>
    <row r="56" spans="1:26" ht="46">
      <c r="A56" s="221"/>
      <c r="B56" s="224"/>
      <c r="C56" s="218"/>
      <c r="D56" s="224"/>
      <c r="E56" s="224"/>
      <c r="F56" s="218"/>
      <c r="G56" s="228"/>
      <c r="H56" s="231"/>
      <c r="I56" s="41" t="s">
        <v>294</v>
      </c>
      <c r="J56" s="39" t="s">
        <v>271</v>
      </c>
      <c r="K56" s="39"/>
      <c r="L56" s="39"/>
      <c r="M56" s="67"/>
      <c r="N56" s="31">
        <v>1779118.35</v>
      </c>
      <c r="O56" s="31">
        <v>313962.07</v>
      </c>
      <c r="P56" s="31">
        <v>1779118.35</v>
      </c>
      <c r="Q56" s="31">
        <v>313962.07</v>
      </c>
      <c r="R56" s="22" t="s">
        <v>405</v>
      </c>
      <c r="S56" s="18" t="s">
        <v>172</v>
      </c>
      <c r="T56" s="18" t="s">
        <v>182</v>
      </c>
      <c r="U56" s="18"/>
      <c r="V56" s="39" t="s">
        <v>182</v>
      </c>
      <c r="W56" s="39" t="s">
        <v>172</v>
      </c>
      <c r="X56" s="47" t="s">
        <v>172</v>
      </c>
      <c r="Y56" s="161" t="s">
        <v>168</v>
      </c>
      <c r="Z56" s="151"/>
    </row>
    <row r="57" spans="1:26" ht="34.5">
      <c r="A57" s="221"/>
      <c r="B57" s="224"/>
      <c r="C57" s="218"/>
      <c r="D57" s="224"/>
      <c r="E57" s="224"/>
      <c r="F57" s="218"/>
      <c r="G57" s="228"/>
      <c r="H57" s="231"/>
      <c r="I57" s="64" t="s">
        <v>186</v>
      </c>
      <c r="J57" s="39" t="s">
        <v>187</v>
      </c>
      <c r="K57" s="39"/>
      <c r="L57" s="39"/>
      <c r="M57" s="67"/>
      <c r="N57" s="31">
        <v>979387.86</v>
      </c>
      <c r="O57" s="31">
        <v>172833.16</v>
      </c>
      <c r="P57" s="31">
        <v>979387.86</v>
      </c>
      <c r="Q57" s="31">
        <v>172833.16</v>
      </c>
      <c r="R57" s="22" t="s">
        <v>373</v>
      </c>
      <c r="S57" s="18" t="s">
        <v>172</v>
      </c>
      <c r="T57" s="18" t="s">
        <v>172</v>
      </c>
      <c r="U57" s="18">
        <v>1</v>
      </c>
      <c r="V57" s="47" t="s">
        <v>172</v>
      </c>
      <c r="W57" s="47" t="s">
        <v>182</v>
      </c>
      <c r="X57" s="47" t="s">
        <v>172</v>
      </c>
      <c r="Y57" s="161" t="s">
        <v>168</v>
      </c>
      <c r="Z57" s="151"/>
    </row>
    <row r="58" spans="1:26" ht="46">
      <c r="A58" s="221"/>
      <c r="B58" s="224"/>
      <c r="C58" s="218"/>
      <c r="D58" s="224"/>
      <c r="E58" s="224"/>
      <c r="F58" s="218"/>
      <c r="G58" s="228"/>
      <c r="H58" s="231"/>
      <c r="I58" s="41" t="s">
        <v>296</v>
      </c>
      <c r="J58" s="39" t="s">
        <v>281</v>
      </c>
      <c r="K58" s="39"/>
      <c r="L58" s="39"/>
      <c r="M58" s="67"/>
      <c r="N58" s="31">
        <v>461903.94</v>
      </c>
      <c r="O58" s="31">
        <v>81512.460000000006</v>
      </c>
      <c r="P58" s="31">
        <v>461903.94</v>
      </c>
      <c r="Q58" s="31">
        <v>81512.460000000006</v>
      </c>
      <c r="R58" s="22" t="s">
        <v>372</v>
      </c>
      <c r="S58" s="18" t="s">
        <v>172</v>
      </c>
      <c r="T58" s="18" t="s">
        <v>182</v>
      </c>
      <c r="U58" s="18"/>
      <c r="V58" s="47" t="s">
        <v>172</v>
      </c>
      <c r="W58" s="47" t="s">
        <v>182</v>
      </c>
      <c r="X58" s="47" t="s">
        <v>172</v>
      </c>
      <c r="Y58" s="161" t="s">
        <v>168</v>
      </c>
      <c r="Z58" s="151"/>
    </row>
    <row r="59" spans="1:26" ht="34.5">
      <c r="A59" s="221"/>
      <c r="B59" s="224"/>
      <c r="C59" s="218"/>
      <c r="D59" s="224"/>
      <c r="E59" s="224"/>
      <c r="F59" s="218"/>
      <c r="G59" s="228"/>
      <c r="H59" s="231"/>
      <c r="I59" s="41" t="s">
        <v>212</v>
      </c>
      <c r="J59" s="39" t="s">
        <v>213</v>
      </c>
      <c r="K59" s="39"/>
      <c r="L59" s="39"/>
      <c r="M59" s="67"/>
      <c r="N59" s="31">
        <v>387304.52</v>
      </c>
      <c r="O59" s="31">
        <v>68347.86</v>
      </c>
      <c r="P59" s="31">
        <v>387304.52</v>
      </c>
      <c r="Q59" s="31">
        <v>68347.86</v>
      </c>
      <c r="R59" s="22" t="s">
        <v>371</v>
      </c>
      <c r="S59" s="18" t="s">
        <v>182</v>
      </c>
      <c r="T59" s="18" t="s">
        <v>182</v>
      </c>
      <c r="U59" s="18"/>
      <c r="V59" s="47" t="s">
        <v>172</v>
      </c>
      <c r="W59" s="47" t="s">
        <v>182</v>
      </c>
      <c r="X59" s="47" t="s">
        <v>172</v>
      </c>
      <c r="Y59" s="161" t="s">
        <v>168</v>
      </c>
      <c r="Z59" s="151"/>
    </row>
    <row r="60" spans="1:26" ht="46">
      <c r="A60" s="221"/>
      <c r="B60" s="224"/>
      <c r="C60" s="218"/>
      <c r="D60" s="224"/>
      <c r="E60" s="224"/>
      <c r="F60" s="218"/>
      <c r="G60" s="228"/>
      <c r="H60" s="231"/>
      <c r="I60" s="41" t="s">
        <v>297</v>
      </c>
      <c r="J60" s="39" t="s">
        <v>273</v>
      </c>
      <c r="K60" s="39"/>
      <c r="L60" s="39"/>
      <c r="M60" s="67"/>
      <c r="N60" s="31">
        <v>341971.63</v>
      </c>
      <c r="O60" s="31">
        <v>60347.94</v>
      </c>
      <c r="P60" s="31">
        <v>341971.63</v>
      </c>
      <c r="Q60" s="31">
        <v>60347.94</v>
      </c>
      <c r="R60" s="22" t="s">
        <v>370</v>
      </c>
      <c r="S60" s="18" t="s">
        <v>406</v>
      </c>
      <c r="T60" s="18" t="s">
        <v>182</v>
      </c>
      <c r="U60" s="18"/>
      <c r="V60" s="47" t="s">
        <v>172</v>
      </c>
      <c r="W60" s="47" t="s">
        <v>172</v>
      </c>
      <c r="X60" s="47" t="s">
        <v>172</v>
      </c>
      <c r="Y60" s="161" t="s">
        <v>168</v>
      </c>
      <c r="Z60" s="151"/>
    </row>
    <row r="61" spans="1:26" ht="34.5">
      <c r="A61" s="221"/>
      <c r="B61" s="224"/>
      <c r="C61" s="218"/>
      <c r="D61" s="224"/>
      <c r="E61" s="224"/>
      <c r="F61" s="218"/>
      <c r="G61" s="228"/>
      <c r="H61" s="231"/>
      <c r="I61" s="41" t="s">
        <v>298</v>
      </c>
      <c r="J61" s="39" t="s">
        <v>180</v>
      </c>
      <c r="K61" s="39"/>
      <c r="L61" s="39"/>
      <c r="M61" s="67"/>
      <c r="N61" s="31">
        <v>315546.98</v>
      </c>
      <c r="O61" s="31">
        <v>55684.77</v>
      </c>
      <c r="P61" s="31">
        <v>315546.98</v>
      </c>
      <c r="Q61" s="31">
        <v>55684.77</v>
      </c>
      <c r="R61" s="22" t="s">
        <v>369</v>
      </c>
      <c r="S61" s="18" t="s">
        <v>182</v>
      </c>
      <c r="T61" s="18" t="s">
        <v>182</v>
      </c>
      <c r="U61" s="18"/>
      <c r="V61" s="47" t="s">
        <v>172</v>
      </c>
      <c r="W61" s="47" t="s">
        <v>172</v>
      </c>
      <c r="X61" s="47" t="s">
        <v>172</v>
      </c>
      <c r="Y61" s="161" t="s">
        <v>168</v>
      </c>
      <c r="Z61" s="151"/>
    </row>
    <row r="62" spans="1:26" ht="46">
      <c r="A62" s="221"/>
      <c r="B62" s="224"/>
      <c r="C62" s="218"/>
      <c r="D62" s="224"/>
      <c r="E62" s="224"/>
      <c r="F62" s="218"/>
      <c r="G62" s="228"/>
      <c r="H62" s="231"/>
      <c r="I62" s="41" t="s">
        <v>235</v>
      </c>
      <c r="J62" s="39" t="s">
        <v>236</v>
      </c>
      <c r="K62" s="39"/>
      <c r="L62" s="39"/>
      <c r="M62" s="67"/>
      <c r="N62" s="31">
        <v>310603.03999999998</v>
      </c>
      <c r="O62" s="31">
        <v>54812.3</v>
      </c>
      <c r="P62" s="31">
        <v>310603.03999999998</v>
      </c>
      <c r="Q62" s="31">
        <v>54812.3</v>
      </c>
      <c r="R62" s="22" t="s">
        <v>368</v>
      </c>
      <c r="S62" s="18" t="s">
        <v>172</v>
      </c>
      <c r="T62" s="18" t="s">
        <v>182</v>
      </c>
      <c r="U62" s="18"/>
      <c r="V62" s="47" t="s">
        <v>172</v>
      </c>
      <c r="W62" s="47" t="s">
        <v>172</v>
      </c>
      <c r="X62" s="47" t="s">
        <v>172</v>
      </c>
      <c r="Y62" s="161" t="s">
        <v>168</v>
      </c>
      <c r="Z62" s="151"/>
    </row>
    <row r="63" spans="1:26" ht="34.5">
      <c r="A63" s="221"/>
      <c r="B63" s="224"/>
      <c r="C63" s="218"/>
      <c r="D63" s="224"/>
      <c r="E63" s="224"/>
      <c r="F63" s="218"/>
      <c r="G63" s="228"/>
      <c r="H63" s="231"/>
      <c r="I63" s="41" t="s">
        <v>299</v>
      </c>
      <c r="J63" s="39" t="s">
        <v>191</v>
      </c>
      <c r="K63" s="39"/>
      <c r="L63" s="39"/>
      <c r="M63" s="67"/>
      <c r="N63" s="31">
        <v>1041556.27</v>
      </c>
      <c r="O63" s="31">
        <v>183804.05</v>
      </c>
      <c r="P63" s="31">
        <v>1041556.27</v>
      </c>
      <c r="Q63" s="31">
        <v>183804.05</v>
      </c>
      <c r="R63" s="22" t="s">
        <v>367</v>
      </c>
      <c r="S63" s="18" t="s">
        <v>172</v>
      </c>
      <c r="T63" s="18" t="s">
        <v>182</v>
      </c>
      <c r="U63" s="18"/>
      <c r="V63" s="47" t="s">
        <v>172</v>
      </c>
      <c r="W63" s="47" t="s">
        <v>182</v>
      </c>
      <c r="X63" s="47" t="s">
        <v>172</v>
      </c>
      <c r="Y63" s="161" t="s">
        <v>168</v>
      </c>
      <c r="Z63" s="151"/>
    </row>
    <row r="64" spans="1:26" ht="34.5">
      <c r="A64" s="221"/>
      <c r="B64" s="224"/>
      <c r="C64" s="218"/>
      <c r="D64" s="224"/>
      <c r="E64" s="224"/>
      <c r="F64" s="218"/>
      <c r="G64" s="228"/>
      <c r="H64" s="231"/>
      <c r="I64" s="41" t="s">
        <v>300</v>
      </c>
      <c r="J64" s="39" t="s">
        <v>213</v>
      </c>
      <c r="K64" s="39"/>
      <c r="L64" s="39"/>
      <c r="M64" s="67"/>
      <c r="N64" s="31">
        <v>277591.56</v>
      </c>
      <c r="O64" s="31">
        <v>48986.75</v>
      </c>
      <c r="P64" s="31">
        <v>277591.56</v>
      </c>
      <c r="Q64" s="31">
        <v>48986.75</v>
      </c>
      <c r="R64" s="22" t="s">
        <v>366</v>
      </c>
      <c r="S64" s="18" t="s">
        <v>182</v>
      </c>
      <c r="T64" s="18" t="s">
        <v>182</v>
      </c>
      <c r="U64" s="18"/>
      <c r="V64" s="47" t="s">
        <v>172</v>
      </c>
      <c r="W64" s="47" t="s">
        <v>182</v>
      </c>
      <c r="X64" s="47" t="s">
        <v>172</v>
      </c>
      <c r="Y64" s="161" t="s">
        <v>168</v>
      </c>
      <c r="Z64" s="151"/>
    </row>
    <row r="65" spans="1:28" ht="23">
      <c r="A65" s="221"/>
      <c r="B65" s="224"/>
      <c r="C65" s="218"/>
      <c r="D65" s="224"/>
      <c r="E65" s="224"/>
      <c r="F65" s="218"/>
      <c r="G65" s="228"/>
      <c r="H65" s="231"/>
      <c r="I65" s="41" t="s">
        <v>301</v>
      </c>
      <c r="J65" s="39" t="s">
        <v>219</v>
      </c>
      <c r="K65" s="39"/>
      <c r="L65" s="39"/>
      <c r="M65" s="67"/>
      <c r="N65" s="31">
        <v>554393.16</v>
      </c>
      <c r="O65" s="31">
        <v>97834.09</v>
      </c>
      <c r="P65" s="31">
        <v>554393.16</v>
      </c>
      <c r="Q65" s="31">
        <v>97834.09</v>
      </c>
      <c r="R65" s="22" t="s">
        <v>365</v>
      </c>
      <c r="S65" s="18" t="s">
        <v>182</v>
      </c>
      <c r="T65" s="18" t="s">
        <v>182</v>
      </c>
      <c r="U65" s="18"/>
      <c r="V65" s="47" t="s">
        <v>172</v>
      </c>
      <c r="W65" s="47" t="s">
        <v>182</v>
      </c>
      <c r="X65" s="47" t="s">
        <v>172</v>
      </c>
      <c r="Y65" s="161" t="s">
        <v>168</v>
      </c>
      <c r="Z65" s="151"/>
    </row>
    <row r="66" spans="1:28" ht="23">
      <c r="A66" s="221"/>
      <c r="B66" s="224"/>
      <c r="C66" s="218"/>
      <c r="D66" s="224"/>
      <c r="E66" s="224"/>
      <c r="F66" s="218"/>
      <c r="G66" s="228"/>
      <c r="H66" s="231"/>
      <c r="I66" s="41" t="s">
        <v>205</v>
      </c>
      <c r="J66" s="39" t="s">
        <v>180</v>
      </c>
      <c r="K66" s="39"/>
      <c r="L66" s="39"/>
      <c r="M66" s="67"/>
      <c r="N66" s="31">
        <v>242400.66</v>
      </c>
      <c r="O66" s="31">
        <v>42776.59</v>
      </c>
      <c r="P66" s="31">
        <v>242400.66</v>
      </c>
      <c r="Q66" s="31">
        <v>42776.59</v>
      </c>
      <c r="R66" s="22" t="s">
        <v>364</v>
      </c>
      <c r="S66" s="18" t="s">
        <v>172</v>
      </c>
      <c r="T66" s="18" t="s">
        <v>182</v>
      </c>
      <c r="U66" s="18"/>
      <c r="V66" s="47" t="s">
        <v>172</v>
      </c>
      <c r="W66" s="47" t="s">
        <v>182</v>
      </c>
      <c r="X66" s="47" t="s">
        <v>172</v>
      </c>
      <c r="Y66" s="161" t="s">
        <v>168</v>
      </c>
      <c r="Z66" s="151"/>
    </row>
    <row r="67" spans="1:28" ht="34.5">
      <c r="A67" s="221"/>
      <c r="B67" s="224"/>
      <c r="C67" s="218"/>
      <c r="D67" s="224"/>
      <c r="E67" s="224"/>
      <c r="F67" s="218"/>
      <c r="G67" s="228"/>
      <c r="H67" s="231"/>
      <c r="I67" s="41" t="s">
        <v>302</v>
      </c>
      <c r="J67" s="39" t="s">
        <v>196</v>
      </c>
      <c r="K67" s="39"/>
      <c r="L67" s="39"/>
      <c r="M67" s="67"/>
      <c r="N67" s="31">
        <v>245482.25</v>
      </c>
      <c r="O67" s="31">
        <v>43320.4</v>
      </c>
      <c r="P67" s="31">
        <v>245482.25</v>
      </c>
      <c r="Q67" s="31">
        <v>43320.4</v>
      </c>
      <c r="R67" s="22" t="s">
        <v>377</v>
      </c>
      <c r="S67" s="18" t="s">
        <v>172</v>
      </c>
      <c r="T67" s="18" t="s">
        <v>182</v>
      </c>
      <c r="U67" s="18"/>
      <c r="V67" s="47" t="s">
        <v>172</v>
      </c>
      <c r="W67" s="47" t="s">
        <v>182</v>
      </c>
      <c r="X67" s="47" t="s">
        <v>172</v>
      </c>
      <c r="Y67" s="161" t="s">
        <v>168</v>
      </c>
      <c r="Z67" s="151"/>
    </row>
    <row r="68" spans="1:28" ht="23">
      <c r="A68" s="221"/>
      <c r="B68" s="224"/>
      <c r="C68" s="218"/>
      <c r="D68" s="224"/>
      <c r="E68" s="224"/>
      <c r="F68" s="218"/>
      <c r="G68" s="228"/>
      <c r="H68" s="231"/>
      <c r="I68" s="41" t="s">
        <v>303</v>
      </c>
      <c r="J68" s="39" t="s">
        <v>304</v>
      </c>
      <c r="K68" s="39"/>
      <c r="L68" s="39"/>
      <c r="M68" s="67"/>
      <c r="N68" s="31">
        <v>176261.22</v>
      </c>
      <c r="O68" s="31">
        <v>31104.92</v>
      </c>
      <c r="P68" s="31">
        <v>176261.22</v>
      </c>
      <c r="Q68" s="31">
        <v>31104.92</v>
      </c>
      <c r="R68" s="22" t="s">
        <v>378</v>
      </c>
      <c r="S68" s="18" t="s">
        <v>182</v>
      </c>
      <c r="T68" s="18" t="s">
        <v>182</v>
      </c>
      <c r="U68" s="18"/>
      <c r="V68" s="47" t="s">
        <v>172</v>
      </c>
      <c r="W68" s="47" t="s">
        <v>182</v>
      </c>
      <c r="X68" s="47" t="s">
        <v>172</v>
      </c>
      <c r="Y68" s="161" t="s">
        <v>168</v>
      </c>
      <c r="Z68" s="151"/>
    </row>
    <row r="69" spans="1:28" ht="34.5">
      <c r="A69" s="221"/>
      <c r="B69" s="224"/>
      <c r="C69" s="218"/>
      <c r="D69" s="224"/>
      <c r="E69" s="224"/>
      <c r="F69" s="218"/>
      <c r="G69" s="228"/>
      <c r="H69" s="231"/>
      <c r="I69" s="41" t="s">
        <v>305</v>
      </c>
      <c r="J69" s="39" t="s">
        <v>180</v>
      </c>
      <c r="K69" s="39"/>
      <c r="L69" s="39"/>
      <c r="M69" s="67"/>
      <c r="N69" s="31">
        <v>638139.81000000006</v>
      </c>
      <c r="O69" s="31">
        <v>112612.91</v>
      </c>
      <c r="P69" s="31">
        <v>638139.81000000006</v>
      </c>
      <c r="Q69" s="31">
        <v>112612.91</v>
      </c>
      <c r="R69" s="22" t="s">
        <v>379</v>
      </c>
      <c r="S69" s="18" t="s">
        <v>172</v>
      </c>
      <c r="T69" s="18" t="s">
        <v>172</v>
      </c>
      <c r="U69" s="18">
        <v>1</v>
      </c>
      <c r="V69" s="47" t="s">
        <v>172</v>
      </c>
      <c r="W69" s="47" t="s">
        <v>182</v>
      </c>
      <c r="X69" s="47" t="s">
        <v>172</v>
      </c>
      <c r="Y69" s="161" t="s">
        <v>168</v>
      </c>
      <c r="Z69" s="151"/>
    </row>
    <row r="70" spans="1:28" ht="34.5">
      <c r="A70" s="221"/>
      <c r="B70" s="224"/>
      <c r="C70" s="218"/>
      <c r="D70" s="224"/>
      <c r="E70" s="224"/>
      <c r="F70" s="218"/>
      <c r="G70" s="228"/>
      <c r="H70" s="231"/>
      <c r="I70" s="41" t="s">
        <v>229</v>
      </c>
      <c r="J70" s="39" t="s">
        <v>230</v>
      </c>
      <c r="K70" s="39"/>
      <c r="L70" s="39"/>
      <c r="M70" s="67"/>
      <c r="N70" s="31">
        <v>422333.58</v>
      </c>
      <c r="O70" s="31">
        <v>74529.460000000006</v>
      </c>
      <c r="P70" s="31">
        <v>422333.58</v>
      </c>
      <c r="Q70" s="31">
        <v>74529.460000000006</v>
      </c>
      <c r="R70" s="22" t="s">
        <v>380</v>
      </c>
      <c r="S70" s="18" t="s">
        <v>172</v>
      </c>
      <c r="T70" s="18" t="s">
        <v>182</v>
      </c>
      <c r="U70" s="18"/>
      <c r="V70" s="47" t="s">
        <v>172</v>
      </c>
      <c r="W70" s="47" t="s">
        <v>182</v>
      </c>
      <c r="X70" s="47" t="s">
        <v>172</v>
      </c>
      <c r="Y70" s="161" t="s">
        <v>168</v>
      </c>
      <c r="Z70" s="151"/>
    </row>
    <row r="71" spans="1:28" ht="23">
      <c r="A71" s="221"/>
      <c r="B71" s="224"/>
      <c r="C71" s="218"/>
      <c r="D71" s="224"/>
      <c r="E71" s="224"/>
      <c r="F71" s="218"/>
      <c r="G71" s="228"/>
      <c r="H71" s="231"/>
      <c r="I71" s="41" t="s">
        <v>306</v>
      </c>
      <c r="J71" s="39" t="s">
        <v>275</v>
      </c>
      <c r="K71" s="39"/>
      <c r="L71" s="39"/>
      <c r="M71" s="67"/>
      <c r="N71" s="31">
        <v>119139.99</v>
      </c>
      <c r="O71" s="31">
        <v>21024.7</v>
      </c>
      <c r="P71" s="31">
        <v>119139.99</v>
      </c>
      <c r="Q71" s="31">
        <v>21024.7</v>
      </c>
      <c r="R71" s="22" t="s">
        <v>358</v>
      </c>
      <c r="S71" s="18" t="s">
        <v>182</v>
      </c>
      <c r="T71" s="18" t="s">
        <v>182</v>
      </c>
      <c r="U71" s="18"/>
      <c r="V71" s="47" t="s">
        <v>172</v>
      </c>
      <c r="W71" s="47" t="s">
        <v>182</v>
      </c>
      <c r="X71" s="47" t="s">
        <v>172</v>
      </c>
      <c r="Y71" s="161" t="s">
        <v>168</v>
      </c>
      <c r="Z71" s="151"/>
    </row>
    <row r="72" spans="1:28" ht="23.5" thickBot="1">
      <c r="A72" s="222"/>
      <c r="B72" s="225"/>
      <c r="C72" s="226"/>
      <c r="D72" s="225"/>
      <c r="E72" s="225"/>
      <c r="F72" s="226"/>
      <c r="G72" s="229"/>
      <c r="H72" s="232"/>
      <c r="I72" s="166" t="s">
        <v>244</v>
      </c>
      <c r="J72" s="167" t="s">
        <v>307</v>
      </c>
      <c r="K72" s="167"/>
      <c r="L72" s="167"/>
      <c r="M72" s="165"/>
      <c r="N72" s="48">
        <v>52559.35</v>
      </c>
      <c r="O72" s="48">
        <v>9275.18</v>
      </c>
      <c r="P72" s="48">
        <v>52559.35</v>
      </c>
      <c r="Q72" s="48">
        <v>9275.18</v>
      </c>
      <c r="R72" s="168" t="s">
        <v>363</v>
      </c>
      <c r="S72" s="169" t="s">
        <v>172</v>
      </c>
      <c r="T72" s="169" t="s">
        <v>182</v>
      </c>
      <c r="U72" s="169"/>
      <c r="V72" s="167" t="s">
        <v>172</v>
      </c>
      <c r="W72" s="167" t="s">
        <v>182</v>
      </c>
      <c r="X72" s="167" t="s">
        <v>172</v>
      </c>
      <c r="Y72" s="170" t="s">
        <v>168</v>
      </c>
      <c r="Z72" s="149"/>
      <c r="AB72" s="26" t="s">
        <v>332</v>
      </c>
    </row>
    <row r="73" spans="1:28">
      <c r="AB73" s="20"/>
    </row>
    <row r="74" spans="1:28" ht="26">
      <c r="AB74" s="20" t="s">
        <v>279</v>
      </c>
    </row>
    <row r="75" spans="1:28">
      <c r="AB75" s="20"/>
    </row>
    <row r="76" spans="1:28" ht="39">
      <c r="AB76" s="20" t="s">
        <v>221</v>
      </c>
    </row>
    <row r="77" spans="1:28">
      <c r="AB77" s="20" t="s">
        <v>247</v>
      </c>
    </row>
    <row r="78" spans="1:28">
      <c r="AB78" s="20" t="s">
        <v>306</v>
      </c>
    </row>
    <row r="79" spans="1:28" ht="26">
      <c r="AB79" s="20" t="s">
        <v>274</v>
      </c>
    </row>
    <row r="80" spans="1:28" ht="26">
      <c r="AB80" s="20" t="s">
        <v>296</v>
      </c>
    </row>
    <row r="81" spans="28:28" ht="26">
      <c r="AB81" s="20" t="s">
        <v>280</v>
      </c>
    </row>
    <row r="82" spans="28:28" ht="26">
      <c r="AB82" s="20" t="s">
        <v>305</v>
      </c>
    </row>
    <row r="83" spans="28:28">
      <c r="AB83" s="20"/>
    </row>
    <row r="84" spans="28:28" ht="26">
      <c r="AB84" s="20" t="s">
        <v>277</v>
      </c>
    </row>
    <row r="85" spans="28:28">
      <c r="AB85" s="20"/>
    </row>
    <row r="86" spans="28:28">
      <c r="AB86" s="20" t="s">
        <v>235</v>
      </c>
    </row>
    <row r="87" spans="28:28">
      <c r="AB87" s="20" t="s">
        <v>288</v>
      </c>
    </row>
    <row r="88" spans="28:28">
      <c r="AB88" s="20"/>
    </row>
    <row r="89" spans="28:28" ht="26">
      <c r="AB89" s="20" t="s">
        <v>269</v>
      </c>
    </row>
    <row r="90" spans="28:28" ht="26">
      <c r="AB90" s="20" t="s">
        <v>286</v>
      </c>
    </row>
    <row r="91" spans="28:28">
      <c r="AB91" s="20"/>
    </row>
    <row r="92" spans="28:28" ht="26">
      <c r="AB92" s="20" t="s">
        <v>199</v>
      </c>
    </row>
    <row r="93" spans="28:28">
      <c r="AB93" s="20"/>
    </row>
    <row r="94" spans="28:28" ht="26">
      <c r="AB94" s="20" t="s">
        <v>270</v>
      </c>
    </row>
    <row r="95" spans="28:28">
      <c r="AB95" s="20"/>
    </row>
    <row r="96" spans="28:28" ht="26">
      <c r="AB96" s="20" t="s">
        <v>268</v>
      </c>
    </row>
    <row r="97" spans="28:28" ht="39">
      <c r="AB97" s="20" t="s">
        <v>266</v>
      </c>
    </row>
    <row r="98" spans="28:28" ht="52">
      <c r="AB98" s="20" t="s">
        <v>227</v>
      </c>
    </row>
    <row r="99" spans="28:28" ht="65">
      <c r="AB99" s="20" t="s">
        <v>264</v>
      </c>
    </row>
    <row r="100" spans="28:28" ht="26">
      <c r="AB100" s="20" t="s">
        <v>212</v>
      </c>
    </row>
    <row r="101" spans="28:28">
      <c r="AB101" s="20"/>
    </row>
    <row r="102" spans="28:28" ht="26">
      <c r="AB102" s="20" t="s">
        <v>190</v>
      </c>
    </row>
    <row r="103" spans="28:28" ht="26">
      <c r="AB103" s="20" t="s">
        <v>173</v>
      </c>
    </row>
    <row r="104" spans="28:28">
      <c r="AB104" s="20"/>
    </row>
    <row r="105" spans="28:28">
      <c r="AB105" s="20"/>
    </row>
    <row r="106" spans="28:28">
      <c r="AB106" s="20"/>
    </row>
    <row r="107" spans="28:28">
      <c r="AB107" s="20"/>
    </row>
    <row r="108" spans="28:28">
      <c r="AB108" s="20"/>
    </row>
    <row r="109" spans="28:28">
      <c r="AB109" s="20"/>
    </row>
    <row r="110" spans="28:28" ht="26">
      <c r="AB110" s="20" t="s">
        <v>218</v>
      </c>
    </row>
    <row r="111" spans="28:28">
      <c r="AB111" s="20"/>
    </row>
    <row r="112" spans="28:28">
      <c r="AB112" s="20" t="s">
        <v>297</v>
      </c>
    </row>
    <row r="113" spans="28:28" ht="26">
      <c r="AB113" s="20" t="s">
        <v>333</v>
      </c>
    </row>
    <row r="114" spans="28:28">
      <c r="AB114" s="20"/>
    </row>
    <row r="115" spans="28:28" ht="26">
      <c r="AB115" s="20" t="s">
        <v>302</v>
      </c>
    </row>
    <row r="116" spans="28:28">
      <c r="AB116" s="20"/>
    </row>
    <row r="117" spans="28:28">
      <c r="AB117" s="20" t="s">
        <v>301</v>
      </c>
    </row>
    <row r="118" spans="28:28">
      <c r="AB118" s="20" t="s">
        <v>287</v>
      </c>
    </row>
    <row r="119" spans="28:28">
      <c r="AB119" s="20"/>
    </row>
    <row r="120" spans="28:28">
      <c r="AB120" s="20" t="s">
        <v>285</v>
      </c>
    </row>
    <row r="121" spans="28:28">
      <c r="AB121" s="20"/>
    </row>
    <row r="122" spans="28:28" ht="26">
      <c r="AB122" s="20" t="s">
        <v>261</v>
      </c>
    </row>
    <row r="123" spans="28:28">
      <c r="AB123" s="20" t="s">
        <v>282</v>
      </c>
    </row>
    <row r="124" spans="28:28" ht="26">
      <c r="AB124" s="20" t="s">
        <v>267</v>
      </c>
    </row>
    <row r="125" spans="28:28" ht="26">
      <c r="AB125" s="20" t="s">
        <v>205</v>
      </c>
    </row>
    <row r="126" spans="28:28">
      <c r="AB126" s="20"/>
    </row>
    <row r="127" spans="28:28">
      <c r="AB127" s="20"/>
    </row>
    <row r="128" spans="28:28">
      <c r="AB128" s="20" t="s">
        <v>229</v>
      </c>
    </row>
    <row r="129" spans="28:28">
      <c r="AB129" s="20"/>
    </row>
    <row r="130" spans="28:28">
      <c r="AB130" s="20" t="s">
        <v>244</v>
      </c>
    </row>
    <row r="131" spans="28:28">
      <c r="AB131" s="20" t="s">
        <v>295</v>
      </c>
    </row>
    <row r="132" spans="28:28" ht="39">
      <c r="AB132" s="20" t="s">
        <v>216</v>
      </c>
    </row>
    <row r="133" spans="28:28">
      <c r="AB133" s="20"/>
    </row>
  </sheetData>
  <mergeCells count="34">
    <mergeCell ref="A1:G1"/>
    <mergeCell ref="A3:E3"/>
    <mergeCell ref="A4:A5"/>
    <mergeCell ref="B4:B5"/>
    <mergeCell ref="C4:C5"/>
    <mergeCell ref="E4:E5"/>
    <mergeCell ref="F4:F5"/>
    <mergeCell ref="G4:G5"/>
    <mergeCell ref="N4:O4"/>
    <mergeCell ref="P4:Q4"/>
    <mergeCell ref="R4:R5"/>
    <mergeCell ref="T4:U4"/>
    <mergeCell ref="A30:A45"/>
    <mergeCell ref="B30:B45"/>
    <mergeCell ref="C30:C45"/>
    <mergeCell ref="D30:D45"/>
    <mergeCell ref="E30:E45"/>
    <mergeCell ref="F30:F45"/>
    <mergeCell ref="M4:M5"/>
    <mergeCell ref="H4:H5"/>
    <mergeCell ref="I4:I5"/>
    <mergeCell ref="J4:J5"/>
    <mergeCell ref="K4:K5"/>
    <mergeCell ref="L4:L5"/>
    <mergeCell ref="M30:M44"/>
    <mergeCell ref="A46:A72"/>
    <mergeCell ref="B46:B72"/>
    <mergeCell ref="C46:C72"/>
    <mergeCell ref="D46:D72"/>
    <mergeCell ref="E46:E72"/>
    <mergeCell ref="F46:F72"/>
    <mergeCell ref="G46:G72"/>
    <mergeCell ref="H46:H72"/>
    <mergeCell ref="M46:M52"/>
  </mergeCells>
  <dataValidations count="1">
    <dataValidation type="list" allowBlank="1" showInputMessage="1" showErrorMessage="1" sqref="Y8:Y72" xr:uid="{00000000-0002-0000-0200-000000000000}">
      <formula1>$AD$5:$AD$8</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
  <sheetViews>
    <sheetView showGridLines="0" zoomScale="90" zoomScaleNormal="90" zoomScaleSheetLayoutView="90" workbookViewId="0">
      <selection sqref="A1:XFD1"/>
    </sheetView>
  </sheetViews>
  <sheetFormatPr defaultRowHeight="14.5"/>
  <cols>
    <col min="1" max="1" width="54.1796875" customWidth="1"/>
    <col min="2" max="2" width="135.54296875" customWidth="1"/>
    <col min="3" max="3" width="21.54296875" customWidth="1"/>
  </cols>
  <sheetData>
    <row r="1" spans="1:5" s="27" customFormat="1" ht="24.65" customHeight="1">
      <c r="A1" s="4" t="s">
        <v>385</v>
      </c>
      <c r="B1" s="7"/>
      <c r="C1"/>
      <c r="D1"/>
      <c r="E1"/>
    </row>
    <row r="3" spans="1:5" ht="14.5" customHeight="1">
      <c r="A3" s="4" t="s">
        <v>335</v>
      </c>
    </row>
    <row r="4" spans="1:5" ht="15" thickBot="1"/>
    <row r="5" spans="1:5">
      <c r="A5" s="248" t="s">
        <v>308</v>
      </c>
      <c r="B5" s="250" t="s">
        <v>336</v>
      </c>
    </row>
    <row r="6" spans="1:5">
      <c r="A6" s="249"/>
      <c r="B6" s="251"/>
    </row>
    <row r="7" spans="1:5" ht="43" customHeight="1">
      <c r="A7" s="68" t="s">
        <v>412</v>
      </c>
      <c r="B7" s="186" t="s">
        <v>383</v>
      </c>
    </row>
    <row r="8" spans="1:5" ht="306" customHeight="1" thickBot="1">
      <c r="A8" s="69" t="s">
        <v>337</v>
      </c>
      <c r="B8" s="185" t="s">
        <v>420</v>
      </c>
    </row>
  </sheetData>
  <mergeCells count="2">
    <mergeCell ref="A5:A6"/>
    <mergeCell ref="B5:B6"/>
  </mergeCells>
  <pageMargins left="0.7" right="0.7" top="0.75" bottom="0.75" header="0.3" footer="0.3"/>
  <pageSetup paperSize="9" scale="1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Lista!$A$2:$A$4</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A1:G20"/>
  <sheetViews>
    <sheetView showGridLines="0" tabSelected="1" zoomScale="85" zoomScaleNormal="85" workbookViewId="0">
      <selection activeCell="E16" sqref="E16"/>
    </sheetView>
  </sheetViews>
  <sheetFormatPr defaultRowHeight="14.5"/>
  <cols>
    <col min="1" max="1" width="82.1796875" customWidth="1"/>
    <col min="2" max="2" width="20.453125" customWidth="1"/>
    <col min="3" max="3" width="21.7265625" customWidth="1"/>
    <col min="4" max="4" width="16.453125" customWidth="1"/>
    <col min="5" max="5" width="48.26953125" customWidth="1"/>
  </cols>
  <sheetData>
    <row r="1" spans="1:5" ht="23.25" customHeight="1">
      <c r="A1" s="4" t="s">
        <v>385</v>
      </c>
      <c r="B1" s="4"/>
    </row>
    <row r="2" spans="1:5">
      <c r="A2" s="4"/>
    </row>
    <row r="3" spans="1:5">
      <c r="A3" s="4" t="s">
        <v>338</v>
      </c>
      <c r="B3" s="21"/>
    </row>
    <row r="4" spans="1:5" ht="15" thickBot="1"/>
    <row r="5" spans="1:5">
      <c r="A5" s="252" t="s">
        <v>308</v>
      </c>
      <c r="B5" s="254" t="s">
        <v>413</v>
      </c>
      <c r="C5" s="254" t="s">
        <v>414</v>
      </c>
      <c r="D5" s="254" t="s">
        <v>339</v>
      </c>
      <c r="E5" s="256" t="s">
        <v>340</v>
      </c>
    </row>
    <row r="6" spans="1:5" ht="26.25" customHeight="1">
      <c r="A6" s="253"/>
      <c r="B6" s="255"/>
      <c r="C6" s="255"/>
      <c r="D6" s="255"/>
      <c r="E6" s="257"/>
    </row>
    <row r="7" spans="1:5">
      <c r="A7" s="78">
        <v>1</v>
      </c>
      <c r="B7" s="29">
        <v>2</v>
      </c>
      <c r="C7" s="29">
        <v>3</v>
      </c>
      <c r="D7" s="30">
        <v>4</v>
      </c>
      <c r="E7" s="28">
        <v>5</v>
      </c>
    </row>
    <row r="8" spans="1:5" ht="30" customHeight="1">
      <c r="A8" s="55" t="s">
        <v>346</v>
      </c>
      <c r="B8" s="80">
        <v>22</v>
      </c>
      <c r="C8" s="80">
        <v>31</v>
      </c>
      <c r="D8" s="79">
        <f>B8/C8</f>
        <v>0.70967741935483875</v>
      </c>
      <c r="E8" s="187" t="s">
        <v>417</v>
      </c>
    </row>
    <row r="9" spans="1:5" ht="30" customHeight="1">
      <c r="A9" s="55" t="s">
        <v>341</v>
      </c>
      <c r="B9" s="80">
        <v>15</v>
      </c>
      <c r="C9" s="80">
        <v>16</v>
      </c>
      <c r="D9" s="79">
        <f t="shared" ref="D9:D17" si="0">B9/C9</f>
        <v>0.9375</v>
      </c>
      <c r="E9" s="188"/>
    </row>
    <row r="10" spans="1:5" ht="30" customHeight="1">
      <c r="A10" s="55" t="s">
        <v>342</v>
      </c>
      <c r="B10" s="80">
        <v>15879</v>
      </c>
      <c r="C10" s="80">
        <v>12000</v>
      </c>
      <c r="D10" s="79">
        <f t="shared" si="0"/>
        <v>1.32325</v>
      </c>
      <c r="E10" s="188"/>
    </row>
    <row r="11" spans="1:5" ht="30" customHeight="1">
      <c r="A11" s="55" t="s">
        <v>343</v>
      </c>
      <c r="B11" s="80">
        <v>14255</v>
      </c>
      <c r="C11" s="80">
        <v>9000</v>
      </c>
      <c r="D11" s="79">
        <f t="shared" si="0"/>
        <v>1.5838888888888889</v>
      </c>
      <c r="E11" s="188"/>
    </row>
    <row r="12" spans="1:5" ht="120.75" customHeight="1">
      <c r="A12" s="55" t="s">
        <v>344</v>
      </c>
      <c r="B12" s="80">
        <v>990000</v>
      </c>
      <c r="C12" s="80">
        <v>990000</v>
      </c>
      <c r="D12" s="79">
        <f t="shared" si="0"/>
        <v>1</v>
      </c>
      <c r="E12" s="189" t="s">
        <v>421</v>
      </c>
    </row>
    <row r="13" spans="1:5" ht="30" customHeight="1">
      <c r="A13" s="55" t="s">
        <v>347</v>
      </c>
      <c r="B13" s="80">
        <v>129527847</v>
      </c>
      <c r="C13" s="80">
        <v>84280240</v>
      </c>
      <c r="D13" s="79">
        <f t="shared" si="0"/>
        <v>1.5368708845632144</v>
      </c>
      <c r="E13" s="190"/>
    </row>
    <row r="14" spans="1:5" ht="30" customHeight="1">
      <c r="A14" s="55" t="s">
        <v>345</v>
      </c>
      <c r="B14" s="80">
        <v>70</v>
      </c>
      <c r="C14" s="80">
        <v>77</v>
      </c>
      <c r="D14" s="79">
        <f t="shared" si="0"/>
        <v>0.90909090909090906</v>
      </c>
      <c r="E14" s="190"/>
    </row>
    <row r="15" spans="1:5" ht="30" customHeight="1">
      <c r="A15" s="136" t="s">
        <v>348</v>
      </c>
      <c r="B15" s="80">
        <v>16903</v>
      </c>
      <c r="C15" s="80">
        <v>12900</v>
      </c>
      <c r="D15" s="79">
        <f t="shared" si="0"/>
        <v>1.3103100775193799</v>
      </c>
      <c r="E15" s="190"/>
    </row>
    <row r="16" spans="1:5" ht="37.5">
      <c r="A16" s="136" t="s">
        <v>408</v>
      </c>
      <c r="B16" s="134">
        <v>14</v>
      </c>
      <c r="C16" s="134">
        <v>19</v>
      </c>
      <c r="D16" s="135">
        <f t="shared" si="0"/>
        <v>0.73684210526315785</v>
      </c>
      <c r="E16" s="191" t="s">
        <v>418</v>
      </c>
    </row>
    <row r="17" spans="1:7" ht="38.5">
      <c r="A17" s="136" t="s">
        <v>349</v>
      </c>
      <c r="B17" s="80">
        <v>1878</v>
      </c>
      <c r="C17" s="80">
        <v>380</v>
      </c>
      <c r="D17" s="79">
        <f t="shared" si="0"/>
        <v>4.9421052631578943</v>
      </c>
      <c r="E17" s="192" t="s">
        <v>419</v>
      </c>
    </row>
    <row r="18" spans="1:7" ht="39">
      <c r="A18" s="68" t="s">
        <v>344</v>
      </c>
      <c r="B18" s="80">
        <v>0</v>
      </c>
      <c r="C18" s="81">
        <v>990000</v>
      </c>
      <c r="D18" s="82">
        <f t="shared" ref="D18" si="1">B18/C18</f>
        <v>0</v>
      </c>
      <c r="E18" s="193" t="s">
        <v>422</v>
      </c>
      <c r="G18" s="133"/>
    </row>
    <row r="19" spans="1:7" ht="32.25" customHeight="1" thickBot="1">
      <c r="A19" s="69" t="s">
        <v>386</v>
      </c>
      <c r="B19" s="84">
        <v>21</v>
      </c>
      <c r="C19" s="84">
        <v>22</v>
      </c>
      <c r="D19" s="83">
        <f>B19/C19</f>
        <v>0.95454545454545459</v>
      </c>
      <c r="E19" s="182"/>
    </row>
    <row r="20" spans="1:7">
      <c r="C20" s="137"/>
      <c r="E20" s="13"/>
    </row>
  </sheetData>
  <mergeCells count="5">
    <mergeCell ref="A5:A6"/>
    <mergeCell ref="B5:B6"/>
    <mergeCell ref="C5:C6"/>
    <mergeCell ref="D5:D6"/>
    <mergeCell ref="E5:E6"/>
  </mergeCells>
  <pageMargins left="0.7" right="0.7" top="0.75" bottom="0.75" header="0.3" footer="0.3"/>
  <pageSetup paperSize="9" scale="6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A4"/>
  <sheetViews>
    <sheetView workbookViewId="0">
      <selection activeCell="K15" sqref="K15"/>
    </sheetView>
  </sheetViews>
  <sheetFormatPr defaultRowHeight="14.5"/>
  <cols>
    <col min="1" max="1" width="12.7265625" customWidth="1"/>
  </cols>
  <sheetData>
    <row r="2" spans="1:1">
      <c r="A2" t="s">
        <v>383</v>
      </c>
    </row>
    <row r="3" spans="1:1">
      <c r="A3" t="s">
        <v>351</v>
      </c>
    </row>
    <row r="4" spans="1:1">
      <c r="A4" t="s">
        <v>384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3</vt:i4>
      </vt:variant>
    </vt:vector>
  </HeadingPairs>
  <TitlesOfParts>
    <vt:vector size="9" baseType="lpstr">
      <vt:lpstr>OP_alokacja i kontraktacja</vt:lpstr>
      <vt:lpstr>OP_Plany Działań</vt:lpstr>
      <vt:lpstr>OP_Projekty COVID</vt:lpstr>
      <vt:lpstr>OP_ewaluacja</vt:lpstr>
      <vt:lpstr>OP_wskaźniki</vt:lpstr>
      <vt:lpstr>Lista</vt:lpstr>
      <vt:lpstr>'OP_alokacja i kontraktacja'!Obszar_wydruku</vt:lpstr>
      <vt:lpstr>OP_ewaluacja!Obszar_wydruku</vt:lpstr>
      <vt:lpstr>'OP_Plany Działań'!Obszar_wydruku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Główczyńska Agata</cp:lastModifiedBy>
  <cp:lastPrinted>2022-05-30T12:09:20Z</cp:lastPrinted>
  <dcterms:created xsi:type="dcterms:W3CDTF">2017-09-14T07:20:33Z</dcterms:created>
  <dcterms:modified xsi:type="dcterms:W3CDTF">2024-06-27T21:08:29Z</dcterms:modified>
</cp:coreProperties>
</file>